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sb-budjet\Desktop\2026 година -  проект на бюджет\"/>
    </mc:Choice>
  </mc:AlternateContent>
  <bookViews>
    <workbookView xWindow="360" yWindow="15" windowWidth="9690" windowHeight="6540"/>
  </bookViews>
  <sheets>
    <sheet name="2026" sheetId="10" r:id="rId1"/>
  </sheets>
  <calcPr calcId="162913"/>
</workbook>
</file>

<file path=xl/calcChain.xml><?xml version="1.0" encoding="utf-8"?>
<calcChain xmlns="http://schemas.openxmlformats.org/spreadsheetml/2006/main">
  <c r="J6" i="10" l="1"/>
  <c r="J5" i="10"/>
  <c r="C112" i="10"/>
  <c r="D19" i="10"/>
  <c r="E19" i="10"/>
  <c r="F19" i="10"/>
  <c r="G19" i="10"/>
  <c r="H19" i="10"/>
  <c r="I19" i="10"/>
  <c r="C19" i="10"/>
  <c r="D110" i="10"/>
  <c r="E110" i="10"/>
  <c r="F110" i="10"/>
  <c r="G110" i="10"/>
  <c r="H110" i="10"/>
  <c r="I110" i="10"/>
  <c r="C110" i="10"/>
  <c r="D104" i="10"/>
  <c r="E104" i="10"/>
  <c r="F104" i="10"/>
  <c r="G104" i="10"/>
  <c r="H104" i="10"/>
  <c r="I104" i="10"/>
  <c r="C104" i="10"/>
  <c r="D98" i="10"/>
  <c r="D100" i="10" s="1"/>
  <c r="E98" i="10"/>
  <c r="E100" i="10" s="1"/>
  <c r="F98" i="10"/>
  <c r="F100" i="10" s="1"/>
  <c r="G98" i="10"/>
  <c r="G100" i="10" s="1"/>
  <c r="H98" i="10"/>
  <c r="H100" i="10" s="1"/>
  <c r="I98" i="10"/>
  <c r="I100" i="10" s="1"/>
  <c r="C98" i="10"/>
  <c r="C100" i="10" s="1"/>
  <c r="D74" i="10"/>
  <c r="E74" i="10"/>
  <c r="F74" i="10"/>
  <c r="G74" i="10"/>
  <c r="H74" i="10"/>
  <c r="I74" i="10"/>
  <c r="C74" i="10"/>
  <c r="D28" i="10"/>
  <c r="E28" i="10"/>
  <c r="F28" i="10"/>
  <c r="G28" i="10"/>
  <c r="H28" i="10"/>
  <c r="I28" i="10"/>
  <c r="C28" i="10"/>
  <c r="C13" i="10"/>
  <c r="C11" i="10"/>
  <c r="C54" i="10"/>
  <c r="C57" i="10" s="1"/>
  <c r="D49" i="10"/>
  <c r="E49" i="10"/>
  <c r="F49" i="10"/>
  <c r="G49" i="10"/>
  <c r="H49" i="10"/>
  <c r="I49" i="10"/>
  <c r="C49" i="10"/>
  <c r="D38" i="10"/>
  <c r="E38" i="10"/>
  <c r="F38" i="10"/>
  <c r="G38" i="10"/>
  <c r="H38" i="10"/>
  <c r="I38" i="10"/>
  <c r="C38" i="10"/>
  <c r="D36" i="10"/>
  <c r="E36" i="10"/>
  <c r="F36" i="10"/>
  <c r="G36" i="10"/>
  <c r="H36" i="10"/>
  <c r="I36" i="10"/>
  <c r="J105" i="10" l="1"/>
  <c r="J104" i="10" s="1"/>
  <c r="J51" i="10" l="1"/>
  <c r="J50" i="10"/>
  <c r="J48" i="10"/>
  <c r="I47" i="10"/>
  <c r="I52" i="10" s="1"/>
  <c r="H47" i="10"/>
  <c r="H52" i="10" s="1"/>
  <c r="G47" i="10"/>
  <c r="G52" i="10" s="1"/>
  <c r="F47" i="10"/>
  <c r="F52" i="10" s="1"/>
  <c r="E47" i="10"/>
  <c r="E52" i="10" s="1"/>
  <c r="D47" i="10"/>
  <c r="D52" i="10" s="1"/>
  <c r="C47" i="10"/>
  <c r="C52" i="10" s="1"/>
  <c r="J49" i="10" l="1"/>
  <c r="J47" i="10"/>
  <c r="J81" i="10"/>
  <c r="J80" i="10"/>
  <c r="I79" i="10"/>
  <c r="I82" i="10" s="1"/>
  <c r="H79" i="10"/>
  <c r="H82" i="10" s="1"/>
  <c r="G79" i="10"/>
  <c r="G82" i="10" s="1"/>
  <c r="F79" i="10"/>
  <c r="F82" i="10" s="1"/>
  <c r="E79" i="10"/>
  <c r="E82" i="10" s="1"/>
  <c r="D79" i="10"/>
  <c r="D82" i="10" s="1"/>
  <c r="C79" i="10"/>
  <c r="C82" i="10" s="1"/>
  <c r="J77" i="10"/>
  <c r="J52" i="10" l="1"/>
  <c r="J79" i="10"/>
  <c r="J82" i="10" s="1"/>
  <c r="J109" i="10"/>
  <c r="J108" i="10"/>
  <c r="J107" i="10"/>
  <c r="I106" i="10"/>
  <c r="H106" i="10"/>
  <c r="G106" i="10"/>
  <c r="F106" i="10"/>
  <c r="E106" i="10"/>
  <c r="D106" i="10"/>
  <c r="C106" i="10"/>
  <c r="J103" i="10"/>
  <c r="I102" i="10"/>
  <c r="H102" i="10"/>
  <c r="G102" i="10"/>
  <c r="F102" i="10"/>
  <c r="E102" i="10"/>
  <c r="D102" i="10"/>
  <c r="C102" i="10"/>
  <c r="J101" i="10"/>
  <c r="J99" i="10"/>
  <c r="J98" i="10" s="1"/>
  <c r="J100" i="10" s="1"/>
  <c r="J97" i="10"/>
  <c r="J95" i="10"/>
  <c r="I94" i="10"/>
  <c r="H94" i="10"/>
  <c r="G94" i="10"/>
  <c r="F94" i="10"/>
  <c r="E94" i="10"/>
  <c r="D94" i="10"/>
  <c r="C94" i="10"/>
  <c r="J93" i="10"/>
  <c r="J92" i="10"/>
  <c r="J91" i="10"/>
  <c r="I90" i="10"/>
  <c r="H90" i="10"/>
  <c r="G90" i="10"/>
  <c r="F90" i="10"/>
  <c r="E90" i="10"/>
  <c r="D90" i="10"/>
  <c r="C90" i="10"/>
  <c r="J89" i="10"/>
  <c r="J88" i="10"/>
  <c r="J87" i="10"/>
  <c r="I86" i="10"/>
  <c r="H86" i="10"/>
  <c r="G86" i="10"/>
  <c r="F86" i="10"/>
  <c r="E86" i="10"/>
  <c r="D86" i="10"/>
  <c r="C86" i="10"/>
  <c r="J85" i="10"/>
  <c r="I84" i="10"/>
  <c r="H84" i="10"/>
  <c r="G84" i="10"/>
  <c r="F84" i="10"/>
  <c r="E84" i="10"/>
  <c r="D84" i="10"/>
  <c r="C84" i="10"/>
  <c r="J83" i="10"/>
  <c r="J75" i="10"/>
  <c r="J74" i="10" s="1"/>
  <c r="J73" i="10"/>
  <c r="J72" i="10"/>
  <c r="J71" i="10"/>
  <c r="J70" i="10"/>
  <c r="J69" i="10"/>
  <c r="I68" i="10"/>
  <c r="H68" i="10"/>
  <c r="G68" i="10"/>
  <c r="F68" i="10"/>
  <c r="E68" i="10"/>
  <c r="D68" i="10"/>
  <c r="C68" i="10"/>
  <c r="J67" i="10"/>
  <c r="J66" i="10"/>
  <c r="J65" i="10"/>
  <c r="I64" i="10"/>
  <c r="H64" i="10"/>
  <c r="G64" i="10"/>
  <c r="F64" i="10"/>
  <c r="E64" i="10"/>
  <c r="D64" i="10"/>
  <c r="C64" i="10"/>
  <c r="J63" i="10"/>
  <c r="J62" i="10"/>
  <c r="I61" i="10"/>
  <c r="H61" i="10"/>
  <c r="G61" i="10"/>
  <c r="F61" i="10"/>
  <c r="E61" i="10"/>
  <c r="D61" i="10"/>
  <c r="C61" i="10"/>
  <c r="J60" i="10"/>
  <c r="I59" i="10"/>
  <c r="H59" i="10"/>
  <c r="G59" i="10"/>
  <c r="F59" i="10"/>
  <c r="E59" i="10"/>
  <c r="D59" i="10"/>
  <c r="C59" i="10"/>
  <c r="J58" i="10"/>
  <c r="J56" i="10"/>
  <c r="J55" i="10"/>
  <c r="I54" i="10"/>
  <c r="I57" i="10" s="1"/>
  <c r="H54" i="10"/>
  <c r="H57" i="10" s="1"/>
  <c r="G54" i="10"/>
  <c r="G57" i="10" s="1"/>
  <c r="F54" i="10"/>
  <c r="F57" i="10" s="1"/>
  <c r="E54" i="10"/>
  <c r="E57" i="10" s="1"/>
  <c r="D54" i="10"/>
  <c r="D57" i="10" s="1"/>
  <c r="J53" i="10"/>
  <c r="J44" i="10"/>
  <c r="J43" i="10"/>
  <c r="J42" i="10"/>
  <c r="I41" i="10"/>
  <c r="I45" i="10" s="1"/>
  <c r="H41" i="10"/>
  <c r="H45" i="10" s="1"/>
  <c r="G41" i="10"/>
  <c r="G45" i="10" s="1"/>
  <c r="F41" i="10"/>
  <c r="F45" i="10" s="1"/>
  <c r="E41" i="10"/>
  <c r="E45" i="10" s="1"/>
  <c r="D41" i="10"/>
  <c r="D45" i="10" s="1"/>
  <c r="C41" i="10"/>
  <c r="J40" i="10"/>
  <c r="J37" i="10"/>
  <c r="J36" i="10" s="1"/>
  <c r="C36" i="10"/>
  <c r="J33" i="10"/>
  <c r="J32" i="10"/>
  <c r="J31" i="10"/>
  <c r="J30" i="10"/>
  <c r="J29" i="10"/>
  <c r="J27" i="10"/>
  <c r="J26" i="10"/>
  <c r="J25" i="10"/>
  <c r="J24" i="10"/>
  <c r="I23" i="10"/>
  <c r="H23" i="10"/>
  <c r="G23" i="10"/>
  <c r="F23" i="10"/>
  <c r="E23" i="10"/>
  <c r="D23" i="10"/>
  <c r="C23" i="10"/>
  <c r="J22" i="10"/>
  <c r="I21" i="10"/>
  <c r="H21" i="10"/>
  <c r="G21" i="10"/>
  <c r="F21" i="10"/>
  <c r="E21" i="10"/>
  <c r="D21" i="10"/>
  <c r="C21" i="10"/>
  <c r="J20" i="10"/>
  <c r="J18" i="10"/>
  <c r="J17" i="10"/>
  <c r="J16" i="10"/>
  <c r="I15" i="10"/>
  <c r="H15" i="10"/>
  <c r="G15" i="10"/>
  <c r="F15" i="10"/>
  <c r="E15" i="10"/>
  <c r="D15" i="10"/>
  <c r="C15" i="10"/>
  <c r="C9" i="10" s="1"/>
  <c r="J14" i="10"/>
  <c r="I13" i="10"/>
  <c r="H13" i="10"/>
  <c r="G13" i="10"/>
  <c r="F13" i="10"/>
  <c r="E13" i="10"/>
  <c r="D13" i="10"/>
  <c r="J12" i="10"/>
  <c r="I11" i="10"/>
  <c r="H11" i="10"/>
  <c r="G11" i="10"/>
  <c r="F11" i="10"/>
  <c r="E11" i="10"/>
  <c r="D11" i="10"/>
  <c r="I7" i="10"/>
  <c r="H7" i="10"/>
  <c r="G7" i="10"/>
  <c r="F7" i="10"/>
  <c r="E7" i="10"/>
  <c r="D7" i="10"/>
  <c r="D96" i="10" l="1"/>
  <c r="H96" i="10"/>
  <c r="C96" i="10"/>
  <c r="G96" i="10"/>
  <c r="E96" i="10"/>
  <c r="I96" i="10"/>
  <c r="F96" i="10"/>
  <c r="D76" i="10"/>
  <c r="H76" i="10"/>
  <c r="F76" i="10"/>
  <c r="C76" i="10"/>
  <c r="G76" i="10"/>
  <c r="E76" i="10"/>
  <c r="I76" i="10"/>
  <c r="C34" i="10"/>
  <c r="C45" i="10"/>
  <c r="J28" i="10"/>
  <c r="E9" i="10"/>
  <c r="E34" i="10" s="1"/>
  <c r="I9" i="10"/>
  <c r="I34" i="10" s="1"/>
  <c r="F9" i="10"/>
  <c r="F34" i="10" s="1"/>
  <c r="G9" i="10"/>
  <c r="G34" i="10" s="1"/>
  <c r="D9" i="10"/>
  <c r="D34" i="10" s="1"/>
  <c r="H9" i="10"/>
  <c r="H34" i="10" s="1"/>
  <c r="J38" i="10"/>
  <c r="J59" i="10"/>
  <c r="J64" i="10"/>
  <c r="J68" i="10"/>
  <c r="J94" i="10"/>
  <c r="J90" i="10"/>
  <c r="J61" i="10"/>
  <c r="J54" i="10"/>
  <c r="J57" i="10" s="1"/>
  <c r="J23" i="10"/>
  <c r="J106" i="10"/>
  <c r="J110" i="10" s="1"/>
  <c r="J15" i="10"/>
  <c r="J13" i="10"/>
  <c r="J21" i="10"/>
  <c r="J41" i="10"/>
  <c r="J11" i="10"/>
  <c r="J84" i="10"/>
  <c r="J86" i="10"/>
  <c r="J102" i="10"/>
  <c r="J96" i="10" l="1"/>
  <c r="J76" i="10"/>
  <c r="J45" i="10"/>
  <c r="J9" i="10"/>
  <c r="J34" i="10" s="1"/>
  <c r="J19" i="10" s="1"/>
  <c r="C5" i="10" l="1"/>
  <c r="H112" i="10"/>
  <c r="H5" i="10" s="1"/>
  <c r="F112" i="10"/>
  <c r="F5" i="10" s="1"/>
  <c r="I112" i="10"/>
  <c r="I5" i="10" s="1"/>
  <c r="E112" i="10"/>
  <c r="E5" i="10" s="1"/>
  <c r="D112" i="10"/>
  <c r="D5" i="10" s="1"/>
  <c r="G112" i="10"/>
  <c r="G5" i="10" s="1"/>
  <c r="J112" i="10" l="1"/>
  <c r="C7" i="10" l="1"/>
  <c r="J7" i="10" s="1"/>
</calcChain>
</file>

<file path=xl/sharedStrings.xml><?xml version="1.0" encoding="utf-8"?>
<sst xmlns="http://schemas.openxmlformats.org/spreadsheetml/2006/main" count="197" uniqueCount="84">
  <si>
    <t>И З Д Р Ъ Ж К А</t>
  </si>
  <si>
    <t>П Р И Х О Д И</t>
  </si>
  <si>
    <t>ТРАНСФЕРИ М/У БЮДЖ.СМЕТКИ</t>
  </si>
  <si>
    <t>61-09</t>
  </si>
  <si>
    <t>ЗАПЛАТИ НА ПЕРСОНАЛ</t>
  </si>
  <si>
    <t>ДРУГИ ВЪЗНАГР. И ПЛАЩАНИЯ</t>
  </si>
  <si>
    <t>604-ОСВЕТЛЕНИЕ НА УЛИЦИ</t>
  </si>
  <si>
    <t>ЗАПЛАТИ И ВЪЗНАГР.ЗА ПЕРС.</t>
  </si>
  <si>
    <t>ДРУГИ ВЪЗНАГР.И ПЛАЩАНИЯ</t>
  </si>
  <si>
    <t xml:space="preserve">  -материали</t>
  </si>
  <si>
    <t>101</t>
  </si>
  <si>
    <t xml:space="preserve">  -запл. на персонал по труд.прав.</t>
  </si>
  <si>
    <t xml:space="preserve">  -вода, горива и ел.енергия</t>
  </si>
  <si>
    <t>1020</t>
  </si>
  <si>
    <t xml:space="preserve">  -запл.на перс.нает по труд.правоотн.</t>
  </si>
  <si>
    <t>1013</t>
  </si>
  <si>
    <t xml:space="preserve">  -осиг.вноски за ДОО</t>
  </si>
  <si>
    <t xml:space="preserve">  -вноски за ДЗО</t>
  </si>
  <si>
    <t xml:space="preserve">ОСИГУРИТЕЛНИ ВНОСКИ </t>
  </si>
  <si>
    <t>500</t>
  </si>
  <si>
    <t>551</t>
  </si>
  <si>
    <t>560</t>
  </si>
  <si>
    <t>580</t>
  </si>
  <si>
    <t xml:space="preserve">  -здравно-осиг.вноски</t>
  </si>
  <si>
    <t>205</t>
  </si>
  <si>
    <t>ВСИЧКО ПРИХОДИ:</t>
  </si>
  <si>
    <t>ВСИЧКО  РАЗХОДИ:</t>
  </si>
  <si>
    <t>ПАРАГРАФИ И ПОДПАРАГРАФИ</t>
  </si>
  <si>
    <t>РАЗХОДИ С ДЪРЖ. ХАРАКТЕР</t>
  </si>
  <si>
    <t>РАЗХОДИ С ОБЩ. ХАРАКТЕР</t>
  </si>
  <si>
    <t xml:space="preserve">   разходи за външни услуги</t>
  </si>
  <si>
    <t>1011</t>
  </si>
  <si>
    <t>за перс.по извънт.правоотн.</t>
  </si>
  <si>
    <t>Белица</t>
  </si>
  <si>
    <t>Преславци</t>
  </si>
  <si>
    <t>Шуменци</t>
  </si>
  <si>
    <t>Нова Черна</t>
  </si>
  <si>
    <t>Цар Самуил</t>
  </si>
  <si>
    <t>Старо село</t>
  </si>
  <si>
    <t xml:space="preserve">  - разходи за външни услуги</t>
  </si>
  <si>
    <t>1016</t>
  </si>
  <si>
    <t>текущ ремонт</t>
  </si>
  <si>
    <t>1030</t>
  </si>
  <si>
    <t>209</t>
  </si>
  <si>
    <t xml:space="preserve">  -изплатени суми за СБКО+ РАБ.ОБЛЕКЛО</t>
  </si>
  <si>
    <t xml:space="preserve">  -изплатени суми за СБКО </t>
  </si>
  <si>
    <t>202</t>
  </si>
  <si>
    <t>2122-ОБЩИНСКА АДМИНИСТРАЦИЯ</t>
  </si>
  <si>
    <t>3122-ОБЩИНСКА АДМ.-ДОФИНАНСИРАНЕ</t>
  </si>
  <si>
    <t>1122-ОБЩИНСКА АДМИНИСТРАЦИЯ</t>
  </si>
  <si>
    <t>1901</t>
  </si>
  <si>
    <t>1900</t>
  </si>
  <si>
    <t>Платени данъци, такси и административни санкции</t>
  </si>
  <si>
    <t>платени държавни данъци, такси, наказателни лихви и административни санкции</t>
  </si>
  <si>
    <t>2525-КЛУБОВЕ НА ПЕНСИОНЕРА</t>
  </si>
  <si>
    <t xml:space="preserve">       202</t>
  </si>
  <si>
    <t>2898-ДР.ДЕЙН.ПО ИКОНОМИКАТА</t>
  </si>
  <si>
    <t>общо Разходи 898 дейност</t>
  </si>
  <si>
    <t>общо Разходи619 дейност</t>
  </si>
  <si>
    <t>общо Разходи 623 дейност</t>
  </si>
  <si>
    <t>БКС</t>
  </si>
  <si>
    <t>100</t>
  </si>
  <si>
    <t>за персонала по извънтрудови правоотношения</t>
  </si>
  <si>
    <t>619-Други дейности по жилищното строителство, благоустройството и регионалното развитие</t>
  </si>
  <si>
    <t>изплатени суми от СБКО, за облекло и други на персонала, с характер на възнаграждение</t>
  </si>
  <si>
    <t>постелен инвентар и облекло</t>
  </si>
  <si>
    <t>623-Чистота</t>
  </si>
  <si>
    <t>други плащания и възнаграждения</t>
  </si>
  <si>
    <t>2832-Служби и дейности по поддържане, ремонт и изграждане на пътищата</t>
  </si>
  <si>
    <t>общо Разходи 832 дейност</t>
  </si>
  <si>
    <t>общо Разходи 604 дейност</t>
  </si>
  <si>
    <t>общо Разходи 2525 дейност</t>
  </si>
  <si>
    <t>Бюджет 2026</t>
  </si>
  <si>
    <t>622-Озеленяване</t>
  </si>
  <si>
    <t>общо Разходи 622 Озеленяване дейност</t>
  </si>
  <si>
    <t>3589-Други служби и дейности по социалното осигуряване, подпомагане и заетостта</t>
  </si>
  <si>
    <t>общо Разходи3589 дейност</t>
  </si>
  <si>
    <t>общо Разходи 122 дейност</t>
  </si>
  <si>
    <t>ОБЩО кметства и БКС</t>
  </si>
  <si>
    <t>ПРОЕКТОБЮДЖЕТ за 2026 година по КМЕТСТВА и БКС</t>
  </si>
  <si>
    <t>Приложение №9</t>
  </si>
  <si>
    <r>
      <t xml:space="preserve">  </t>
    </r>
    <r>
      <rPr>
        <sz val="11"/>
        <rFont val="Times New Roman"/>
        <family val="1"/>
        <charset val="204"/>
      </rPr>
      <t>- храна</t>
    </r>
  </si>
  <si>
    <t>Кмет на Община Тутракан:</t>
  </si>
  <si>
    <t>/ д - р Д.Стефанов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</si>
</sst>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  <charset val="204"/>
    </font>
    <font>
      <sz val="11"/>
      <color indexed="8"/>
      <name val="Calibri"/>
      <family val="2"/>
      <charset val="1"/>
    </font>
    <font>
      <sz val="10"/>
      <name val="Hebar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3" fillId="0" borderId="0" xfId="0" applyFont="1" applyAlignment="1">
      <alignment horizontal="right"/>
    </xf>
    <xf numFmtId="0" fontId="3" fillId="3" borderId="20" xfId="0" applyFont="1" applyFill="1" applyBorder="1"/>
    <xf numFmtId="0" fontId="3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2" borderId="6" xfId="0" applyNumberFormat="1" applyFont="1" applyFill="1" applyBorder="1"/>
    <xf numFmtId="0" fontId="4" fillId="0" borderId="0" xfId="0" applyFont="1"/>
    <xf numFmtId="0" fontId="5" fillId="0" borderId="0" xfId="0" applyFont="1"/>
    <xf numFmtId="49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9" fontId="3" fillId="3" borderId="21" xfId="0" applyNumberFormat="1" applyFont="1" applyFill="1" applyBorder="1" applyAlignment="1">
      <alignment horizontal="center"/>
    </xf>
    <xf numFmtId="0" fontId="3" fillId="3" borderId="22" xfId="0" applyFont="1" applyFill="1" applyBorder="1" applyAlignment="1"/>
    <xf numFmtId="2" fontId="3" fillId="3" borderId="23" xfId="0" applyNumberFormat="1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2" fontId="3" fillId="0" borderId="2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24" xfId="0" applyFont="1" applyBorder="1" applyAlignment="1">
      <alignment horizontal="center"/>
    </xf>
    <xf numFmtId="49" fontId="3" fillId="0" borderId="25" xfId="0" applyNumberFormat="1" applyFont="1" applyBorder="1" applyAlignment="1">
      <alignment horizontal="right"/>
    </xf>
    <xf numFmtId="1" fontId="3" fillId="0" borderId="26" xfId="0" applyNumberFormat="1" applyFont="1" applyBorder="1"/>
    <xf numFmtId="1" fontId="3" fillId="0" borderId="27" xfId="0" applyNumberFormat="1" applyFont="1" applyBorder="1"/>
    <xf numFmtId="0" fontId="3" fillId="0" borderId="0" xfId="0" applyFont="1"/>
    <xf numFmtId="0" fontId="3" fillId="0" borderId="17" xfId="0" applyFont="1" applyBorder="1"/>
    <xf numFmtId="49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/>
    <xf numFmtId="49" fontId="5" fillId="2" borderId="2" xfId="0" applyNumberFormat="1" applyFont="1" applyFill="1" applyBorder="1" applyAlignment="1">
      <alignment horizontal="right"/>
    </xf>
    <xf numFmtId="1" fontId="6" fillId="2" borderId="3" xfId="0" applyNumberFormat="1" applyFont="1" applyFill="1" applyBorder="1"/>
    <xf numFmtId="0" fontId="5" fillId="0" borderId="4" xfId="0" applyFont="1" applyBorder="1"/>
    <xf numFmtId="49" fontId="5" fillId="0" borderId="2" xfId="0" applyNumberFormat="1" applyFont="1" applyBorder="1" applyAlignment="1">
      <alignment horizontal="right"/>
    </xf>
    <xf numFmtId="1" fontId="5" fillId="0" borderId="6" xfId="0" applyNumberFormat="1" applyFont="1" applyBorder="1"/>
    <xf numFmtId="1" fontId="3" fillId="4" borderId="3" xfId="0" applyNumberFormat="1" applyFont="1" applyFill="1" applyBorder="1"/>
    <xf numFmtId="1" fontId="3" fillId="8" borderId="6" xfId="0" applyNumberFormat="1" applyFont="1" applyFill="1" applyBorder="1"/>
    <xf numFmtId="0" fontId="3" fillId="2" borderId="4" xfId="0" applyFont="1" applyFill="1" applyBorder="1"/>
    <xf numFmtId="0" fontId="3" fillId="0" borderId="4" xfId="0" applyFont="1" applyBorder="1"/>
    <xf numFmtId="49" fontId="3" fillId="0" borderId="2" xfId="0" applyNumberFormat="1" applyFont="1" applyBorder="1" applyAlignment="1">
      <alignment horizontal="center"/>
    </xf>
    <xf numFmtId="1" fontId="3" fillId="2" borderId="3" xfId="0" applyNumberFormat="1" applyFont="1" applyFill="1" applyBorder="1"/>
    <xf numFmtId="1" fontId="5" fillId="0" borderId="5" xfId="0" applyNumberFormat="1" applyFont="1" applyFill="1" applyBorder="1"/>
    <xf numFmtId="1" fontId="5" fillId="4" borderId="3" xfId="0" applyNumberFormat="1" applyFont="1" applyFill="1" applyBorder="1"/>
    <xf numFmtId="0" fontId="5" fillId="0" borderId="4" xfId="0" applyFont="1" applyBorder="1" applyAlignment="1">
      <alignment horizontal="left" vertical="center"/>
    </xf>
    <xf numFmtId="0" fontId="3" fillId="5" borderId="12" xfId="0" applyFont="1" applyFill="1" applyBorder="1" applyAlignment="1"/>
    <xf numFmtId="49" fontId="3" fillId="5" borderId="8" xfId="0" applyNumberFormat="1" applyFont="1" applyFill="1" applyBorder="1" applyAlignment="1">
      <alignment horizontal="right"/>
    </xf>
    <xf numFmtId="1" fontId="3" fillId="5" borderId="9" xfId="0" applyNumberFormat="1" applyFont="1" applyFill="1" applyBorder="1"/>
    <xf numFmtId="0" fontId="3" fillId="2" borderId="12" xfId="0" applyFont="1" applyFill="1" applyBorder="1"/>
    <xf numFmtId="49" fontId="5" fillId="0" borderId="8" xfId="0" applyNumberFormat="1" applyFont="1" applyBorder="1" applyAlignment="1">
      <alignment horizontal="right"/>
    </xf>
    <xf numFmtId="1" fontId="5" fillId="0" borderId="9" xfId="0" applyNumberFormat="1" applyFont="1" applyBorder="1"/>
    <xf numFmtId="1" fontId="3" fillId="4" borderId="10" xfId="0" applyNumberFormat="1" applyFont="1" applyFill="1" applyBorder="1"/>
    <xf numFmtId="0" fontId="3" fillId="0" borderId="12" xfId="0" applyFont="1" applyBorder="1"/>
    <xf numFmtId="49" fontId="3" fillId="0" borderId="8" xfId="0" applyNumberFormat="1" applyFont="1" applyBorder="1" applyAlignment="1">
      <alignment horizontal="center"/>
    </xf>
    <xf numFmtId="1" fontId="3" fillId="2" borderId="9" xfId="0" applyNumberFormat="1" applyFont="1" applyFill="1" applyBorder="1"/>
    <xf numFmtId="0" fontId="5" fillId="0" borderId="12" xfId="0" applyFont="1" applyBorder="1"/>
    <xf numFmtId="1" fontId="5" fillId="0" borderId="13" xfId="0" applyNumberFormat="1" applyFont="1" applyFill="1" applyBorder="1"/>
    <xf numFmtId="1" fontId="5" fillId="4" borderId="10" xfId="0" applyNumberFormat="1" applyFont="1" applyFill="1" applyBorder="1"/>
    <xf numFmtId="1" fontId="3" fillId="2" borderId="10" xfId="0" applyNumberFormat="1" applyFont="1" applyFill="1" applyBorder="1"/>
    <xf numFmtId="1" fontId="3" fillId="2" borderId="12" xfId="0" applyNumberFormat="1" applyFont="1" applyFill="1" applyBorder="1"/>
    <xf numFmtId="1" fontId="5" fillId="2" borderId="10" xfId="0" applyNumberFormat="1" applyFont="1" applyFill="1" applyBorder="1"/>
    <xf numFmtId="49" fontId="5" fillId="0" borderId="8" xfId="0" applyNumberFormat="1" applyFont="1" applyBorder="1" applyAlignment="1">
      <alignment horizontal="center"/>
    </xf>
    <xf numFmtId="0" fontId="5" fillId="0" borderId="12" xfId="0" applyFont="1" applyBorder="1" applyAlignment="1">
      <alignment horizontal="left" vertical="center"/>
    </xf>
    <xf numFmtId="0" fontId="3" fillId="0" borderId="7" xfId="1" applyFont="1" applyBorder="1" applyAlignment="1">
      <alignment horizontal="left"/>
    </xf>
    <xf numFmtId="0" fontId="3" fillId="0" borderId="11" xfId="1" applyFont="1" applyBorder="1" applyAlignment="1">
      <alignment horizontal="left"/>
    </xf>
    <xf numFmtId="0" fontId="3" fillId="2" borderId="11" xfId="1" applyFont="1" applyFill="1" applyBorder="1" applyAlignment="1">
      <alignment horizontal="right"/>
    </xf>
    <xf numFmtId="0" fontId="5" fillId="0" borderId="7" xfId="1" applyFont="1" applyBorder="1" applyAlignment="1">
      <alignment horizontal="left"/>
    </xf>
    <xf numFmtId="0" fontId="5" fillId="0" borderId="11" xfId="1" applyFont="1" applyBorder="1" applyAlignment="1">
      <alignment horizontal="right"/>
    </xf>
    <xf numFmtId="0" fontId="3" fillId="6" borderId="12" xfId="0" applyFont="1" applyFill="1" applyBorder="1" applyAlignment="1"/>
    <xf numFmtId="49" fontId="3" fillId="6" borderId="8" xfId="0" applyNumberFormat="1" applyFont="1" applyFill="1" applyBorder="1" applyAlignment="1">
      <alignment horizontal="right"/>
    </xf>
    <xf numFmtId="1" fontId="3" fillId="6" borderId="14" xfId="0" applyNumberFormat="1" applyFont="1" applyFill="1" applyBorder="1"/>
    <xf numFmtId="1" fontId="5" fillId="6" borderId="15" xfId="0" applyNumberFormat="1" applyFont="1" applyFill="1" applyBorder="1"/>
    <xf numFmtId="0" fontId="3" fillId="7" borderId="1" xfId="0" applyFont="1" applyFill="1" applyBorder="1" applyAlignment="1">
      <alignment horizontal="center"/>
    </xf>
    <xf numFmtId="49" fontId="3" fillId="7" borderId="16" xfId="0" applyNumberFormat="1" applyFont="1" applyFill="1" applyBorder="1" applyAlignment="1">
      <alignment horizontal="right"/>
    </xf>
    <xf numFmtId="1" fontId="3" fillId="7" borderId="1" xfId="0" applyNumberFormat="1" applyFont="1" applyFill="1" applyBorder="1"/>
  </cellXfs>
  <cellStyles count="3">
    <cellStyle name="Normal 2" xfId="1"/>
    <cellStyle name="Normal_EBK_PROJECT_2001-last" xfId="2"/>
    <cellStyle name="Нормален" xfId="0" builtinId="0"/>
  </cellStyles>
  <dxfs count="0"/>
  <tableStyles count="0" defaultTableStyle="TableStyleMedium9" defaultPivotStyle="PivotStyleLight16"/>
  <colors>
    <mruColors>
      <color rgb="FFE6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view="pageLayout" topLeftCell="A116" zoomScaleNormal="115" workbookViewId="0">
      <selection activeCell="L107" sqref="L107"/>
    </sheetView>
  </sheetViews>
  <sheetFormatPr defaultRowHeight="15"/>
  <cols>
    <col min="1" max="1" width="30.7109375" style="7" customWidth="1"/>
    <col min="2" max="2" width="9" style="8" customWidth="1"/>
    <col min="3" max="3" width="11.42578125" style="7" customWidth="1"/>
    <col min="4" max="5" width="11.7109375" style="7" customWidth="1"/>
    <col min="6" max="7" width="11.85546875" style="7" customWidth="1"/>
    <col min="8" max="9" width="11" style="7" customWidth="1"/>
    <col min="10" max="10" width="11.7109375" style="21" customWidth="1"/>
    <col min="11" max="16384" width="9.140625" style="7"/>
  </cols>
  <sheetData>
    <row r="1" spans="1:10">
      <c r="I1" s="1" t="s">
        <v>80</v>
      </c>
      <c r="J1" s="1"/>
    </row>
    <row r="2" spans="1:10" ht="16.5" customHeight="1" thickBot="1">
      <c r="A2" s="9" t="s">
        <v>79</v>
      </c>
      <c r="B2" s="9"/>
      <c r="C2" s="9"/>
      <c r="D2" s="9"/>
      <c r="E2" s="9"/>
      <c r="F2" s="9"/>
      <c r="G2" s="9"/>
      <c r="H2" s="9"/>
      <c r="I2" s="9"/>
      <c r="J2" s="7"/>
    </row>
    <row r="3" spans="1:10" ht="43.5" thickBot="1">
      <c r="A3" s="2"/>
      <c r="B3" s="10"/>
      <c r="C3" s="11" t="s">
        <v>33</v>
      </c>
      <c r="D3" s="11" t="s">
        <v>34</v>
      </c>
      <c r="E3" s="11" t="s">
        <v>35</v>
      </c>
      <c r="F3" s="11" t="s">
        <v>36</v>
      </c>
      <c r="G3" s="11" t="s">
        <v>37</v>
      </c>
      <c r="H3" s="11" t="s">
        <v>38</v>
      </c>
      <c r="I3" s="11" t="s">
        <v>60</v>
      </c>
      <c r="J3" s="12" t="s">
        <v>78</v>
      </c>
    </row>
    <row r="4" spans="1:10" s="16" customFormat="1" ht="29.25" thickBot="1">
      <c r="A4" s="13" t="s">
        <v>27</v>
      </c>
      <c r="B4" s="14"/>
      <c r="C4" s="15" t="s">
        <v>72</v>
      </c>
      <c r="D4" s="15" t="s">
        <v>72</v>
      </c>
      <c r="E4" s="15" t="s">
        <v>72</v>
      </c>
      <c r="F4" s="15" t="s">
        <v>72</v>
      </c>
      <c r="G4" s="15" t="s">
        <v>72</v>
      </c>
      <c r="H4" s="15" t="s">
        <v>72</v>
      </c>
      <c r="I4" s="15" t="s">
        <v>72</v>
      </c>
      <c r="J4" s="15" t="s">
        <v>72</v>
      </c>
    </row>
    <row r="5" spans="1:10" s="21" customFormat="1" ht="14.25" customHeight="1" thickBot="1">
      <c r="A5" s="17" t="s">
        <v>1</v>
      </c>
      <c r="B5" s="18"/>
      <c r="C5" s="19">
        <f>C112</f>
        <v>138000</v>
      </c>
      <c r="D5" s="19">
        <f t="shared" ref="D5:I5" si="0">D112</f>
        <v>138000</v>
      </c>
      <c r="E5" s="19">
        <f t="shared" si="0"/>
        <v>138000</v>
      </c>
      <c r="F5" s="19">
        <f t="shared" si="0"/>
        <v>160000</v>
      </c>
      <c r="G5" s="19">
        <f t="shared" si="0"/>
        <v>143000</v>
      </c>
      <c r="H5" s="19">
        <f t="shared" si="0"/>
        <v>140000</v>
      </c>
      <c r="I5" s="19">
        <f t="shared" si="0"/>
        <v>378700</v>
      </c>
      <c r="J5" s="20">
        <f>SUM(C5:I5)</f>
        <v>1235700</v>
      </c>
    </row>
    <row r="6" spans="1:10">
      <c r="A6" s="22" t="s">
        <v>2</v>
      </c>
      <c r="B6" s="23" t="s">
        <v>3</v>
      </c>
      <c r="C6" s="24">
        <v>138000</v>
      </c>
      <c r="D6" s="24">
        <v>138000</v>
      </c>
      <c r="E6" s="24">
        <v>138000</v>
      </c>
      <c r="F6" s="24">
        <v>160000</v>
      </c>
      <c r="G6" s="24">
        <v>143000</v>
      </c>
      <c r="H6" s="24">
        <v>140000</v>
      </c>
      <c r="I6" s="24">
        <v>378700</v>
      </c>
      <c r="J6" s="24">
        <f>SUM(C6:I6)</f>
        <v>1235700</v>
      </c>
    </row>
    <row r="7" spans="1:10">
      <c r="A7" s="3" t="s">
        <v>25</v>
      </c>
      <c r="B7" s="25"/>
      <c r="C7" s="5">
        <f>C6</f>
        <v>138000</v>
      </c>
      <c r="D7" s="5">
        <f t="shared" ref="D7:I7" si="1">D6</f>
        <v>138000</v>
      </c>
      <c r="E7" s="5">
        <f t="shared" si="1"/>
        <v>138000</v>
      </c>
      <c r="F7" s="5">
        <f t="shared" si="1"/>
        <v>160000</v>
      </c>
      <c r="G7" s="5">
        <f t="shared" si="1"/>
        <v>143000</v>
      </c>
      <c r="H7" s="5">
        <f t="shared" si="1"/>
        <v>140000</v>
      </c>
      <c r="I7" s="5">
        <f t="shared" si="1"/>
        <v>378700</v>
      </c>
      <c r="J7" s="26">
        <f>SUM(C7:I7)</f>
        <v>1235700</v>
      </c>
    </row>
    <row r="8" spans="1:10">
      <c r="A8" s="27"/>
      <c r="B8" s="28"/>
      <c r="C8" s="29"/>
      <c r="D8" s="29"/>
      <c r="E8" s="29"/>
      <c r="F8" s="29"/>
      <c r="G8" s="29"/>
      <c r="H8" s="29"/>
      <c r="I8" s="29"/>
      <c r="J8" s="30"/>
    </row>
    <row r="9" spans="1:10" ht="14.25" customHeight="1">
      <c r="A9" s="4" t="s">
        <v>28</v>
      </c>
      <c r="B9" s="28"/>
      <c r="C9" s="31">
        <f>C11+C13+C15</f>
        <v>21320</v>
      </c>
      <c r="D9" s="31">
        <f t="shared" ref="D9:J9" si="2">D11+D13+D15</f>
        <v>21320</v>
      </c>
      <c r="E9" s="31">
        <f t="shared" si="2"/>
        <v>20070</v>
      </c>
      <c r="F9" s="31">
        <f t="shared" si="2"/>
        <v>52380</v>
      </c>
      <c r="G9" s="31">
        <f t="shared" si="2"/>
        <v>38070</v>
      </c>
      <c r="H9" s="31">
        <f t="shared" si="2"/>
        <v>29600</v>
      </c>
      <c r="I9" s="31">
        <f t="shared" si="2"/>
        <v>0</v>
      </c>
      <c r="J9" s="31">
        <f t="shared" si="2"/>
        <v>182760</v>
      </c>
    </row>
    <row r="10" spans="1:10">
      <c r="A10" s="32" t="s">
        <v>49</v>
      </c>
      <c r="B10" s="28"/>
      <c r="C10" s="29"/>
      <c r="D10" s="29"/>
      <c r="E10" s="29"/>
      <c r="F10" s="29"/>
      <c r="G10" s="29"/>
      <c r="H10" s="29"/>
      <c r="I10" s="29"/>
      <c r="J10" s="30"/>
    </row>
    <row r="11" spans="1:10">
      <c r="A11" s="33" t="s">
        <v>4</v>
      </c>
      <c r="B11" s="34">
        <v>100</v>
      </c>
      <c r="C11" s="5">
        <f t="shared" ref="C11:I11" si="3">SUM(C12:C12)</f>
        <v>16900</v>
      </c>
      <c r="D11" s="5">
        <f t="shared" si="3"/>
        <v>16900</v>
      </c>
      <c r="E11" s="5">
        <f t="shared" si="3"/>
        <v>15820</v>
      </c>
      <c r="F11" s="5">
        <f t="shared" si="3"/>
        <v>41700</v>
      </c>
      <c r="G11" s="5">
        <f t="shared" si="3"/>
        <v>30420</v>
      </c>
      <c r="H11" s="5">
        <f t="shared" si="3"/>
        <v>24200</v>
      </c>
      <c r="I11" s="5">
        <f t="shared" si="3"/>
        <v>0</v>
      </c>
      <c r="J11" s="35">
        <f>SUM(C11:I11)</f>
        <v>145940</v>
      </c>
    </row>
    <row r="12" spans="1:10">
      <c r="A12" s="27" t="s">
        <v>11</v>
      </c>
      <c r="B12" s="28" t="s">
        <v>10</v>
      </c>
      <c r="C12" s="36">
        <v>16900</v>
      </c>
      <c r="D12" s="36">
        <v>16900</v>
      </c>
      <c r="E12" s="36">
        <v>15820</v>
      </c>
      <c r="F12" s="36">
        <v>41700</v>
      </c>
      <c r="G12" s="36">
        <v>30420</v>
      </c>
      <c r="H12" s="36">
        <v>24200</v>
      </c>
      <c r="I12" s="29"/>
      <c r="J12" s="37">
        <f t="shared" ref="J12:J33" si="4">SUM(C12:I12)</f>
        <v>145940</v>
      </c>
    </row>
    <row r="13" spans="1:10">
      <c r="A13" s="33" t="s">
        <v>5</v>
      </c>
      <c r="B13" s="34">
        <v>200</v>
      </c>
      <c r="C13" s="5">
        <f t="shared" ref="C13:I13" si="5">SUM(C14:C14)</f>
        <v>1000</v>
      </c>
      <c r="D13" s="5">
        <f t="shared" si="5"/>
        <v>960</v>
      </c>
      <c r="E13" s="5">
        <f t="shared" si="5"/>
        <v>830</v>
      </c>
      <c r="F13" s="5">
        <f t="shared" si="5"/>
        <v>2100</v>
      </c>
      <c r="G13" s="5">
        <f t="shared" si="5"/>
        <v>1500</v>
      </c>
      <c r="H13" s="5">
        <f t="shared" si="5"/>
        <v>1350</v>
      </c>
      <c r="I13" s="5">
        <f t="shared" si="5"/>
        <v>0</v>
      </c>
      <c r="J13" s="35">
        <f t="shared" si="4"/>
        <v>7740</v>
      </c>
    </row>
    <row r="14" spans="1:10">
      <c r="A14" s="27" t="s">
        <v>45</v>
      </c>
      <c r="B14" s="28" t="s">
        <v>24</v>
      </c>
      <c r="C14" s="36">
        <v>1000</v>
      </c>
      <c r="D14" s="36">
        <v>960</v>
      </c>
      <c r="E14" s="36">
        <v>830</v>
      </c>
      <c r="F14" s="36">
        <v>2100</v>
      </c>
      <c r="G14" s="36">
        <v>1500</v>
      </c>
      <c r="H14" s="36">
        <v>1350</v>
      </c>
      <c r="I14" s="29"/>
      <c r="J14" s="37">
        <f t="shared" si="4"/>
        <v>7740</v>
      </c>
    </row>
    <row r="15" spans="1:10">
      <c r="A15" s="33" t="s">
        <v>18</v>
      </c>
      <c r="B15" s="34" t="s">
        <v>19</v>
      </c>
      <c r="C15" s="5">
        <f t="shared" ref="C15:I15" si="6">SUM(C16:C18)</f>
        <v>3420</v>
      </c>
      <c r="D15" s="5">
        <f t="shared" si="6"/>
        <v>3460</v>
      </c>
      <c r="E15" s="5">
        <f t="shared" si="6"/>
        <v>3420</v>
      </c>
      <c r="F15" s="5">
        <f t="shared" si="6"/>
        <v>8580</v>
      </c>
      <c r="G15" s="5">
        <f t="shared" si="6"/>
        <v>6150</v>
      </c>
      <c r="H15" s="5">
        <f t="shared" si="6"/>
        <v>4050</v>
      </c>
      <c r="I15" s="5">
        <f t="shared" si="6"/>
        <v>0</v>
      </c>
      <c r="J15" s="35">
        <f t="shared" si="4"/>
        <v>29080</v>
      </c>
    </row>
    <row r="16" spans="1:10">
      <c r="A16" s="27" t="s">
        <v>16</v>
      </c>
      <c r="B16" s="28" t="s">
        <v>20</v>
      </c>
      <c r="C16" s="36">
        <v>2070</v>
      </c>
      <c r="D16" s="36">
        <v>2110</v>
      </c>
      <c r="E16" s="36">
        <v>2100</v>
      </c>
      <c r="F16" s="36">
        <v>5840</v>
      </c>
      <c r="G16" s="36">
        <v>4350</v>
      </c>
      <c r="H16" s="36">
        <v>2000</v>
      </c>
      <c r="I16" s="29"/>
      <c r="J16" s="37">
        <f t="shared" si="4"/>
        <v>18470</v>
      </c>
    </row>
    <row r="17" spans="1:10">
      <c r="A17" s="27" t="s">
        <v>23</v>
      </c>
      <c r="B17" s="28" t="s">
        <v>21</v>
      </c>
      <c r="C17" s="36">
        <v>860</v>
      </c>
      <c r="D17" s="36">
        <v>860</v>
      </c>
      <c r="E17" s="36">
        <v>830</v>
      </c>
      <c r="F17" s="36">
        <v>2200</v>
      </c>
      <c r="G17" s="36">
        <v>1800</v>
      </c>
      <c r="H17" s="36">
        <v>1300</v>
      </c>
      <c r="I17" s="29"/>
      <c r="J17" s="37">
        <f t="shared" si="4"/>
        <v>7850</v>
      </c>
    </row>
    <row r="18" spans="1:10">
      <c r="A18" s="27" t="s">
        <v>17</v>
      </c>
      <c r="B18" s="28" t="s">
        <v>22</v>
      </c>
      <c r="C18" s="36">
        <v>490</v>
      </c>
      <c r="D18" s="36">
        <v>490</v>
      </c>
      <c r="E18" s="36">
        <v>490</v>
      </c>
      <c r="F18" s="36">
        <v>540</v>
      </c>
      <c r="G18" s="36">
        <v>0</v>
      </c>
      <c r="H18" s="36">
        <v>750</v>
      </c>
      <c r="I18" s="29"/>
      <c r="J18" s="37">
        <f t="shared" si="4"/>
        <v>2760</v>
      </c>
    </row>
    <row r="19" spans="1:10">
      <c r="A19" s="4" t="s">
        <v>29</v>
      </c>
      <c r="B19" s="34"/>
      <c r="C19" s="31">
        <f>C34-C9+C45+C52+C57+C76+C82+C96+C100+C110</f>
        <v>116680</v>
      </c>
      <c r="D19" s="31">
        <f t="shared" ref="D19:J19" si="7">D34-D9+D45+D52+D57+D76+D82+D96+D100+D110</f>
        <v>116680</v>
      </c>
      <c r="E19" s="31">
        <f t="shared" si="7"/>
        <v>117930</v>
      </c>
      <c r="F19" s="31">
        <f t="shared" si="7"/>
        <v>107620</v>
      </c>
      <c r="G19" s="31">
        <f t="shared" si="7"/>
        <v>104930</v>
      </c>
      <c r="H19" s="31">
        <f t="shared" si="7"/>
        <v>110400</v>
      </c>
      <c r="I19" s="31">
        <f t="shared" si="7"/>
        <v>378700</v>
      </c>
      <c r="J19" s="31">
        <f t="shared" si="7"/>
        <v>1052940</v>
      </c>
    </row>
    <row r="20" spans="1:10">
      <c r="A20" s="32" t="s">
        <v>48</v>
      </c>
      <c r="B20" s="28"/>
      <c r="C20" s="29"/>
      <c r="D20" s="29"/>
      <c r="E20" s="29"/>
      <c r="F20" s="29"/>
      <c r="G20" s="29"/>
      <c r="H20" s="29"/>
      <c r="I20" s="29"/>
      <c r="J20" s="37">
        <f t="shared" si="4"/>
        <v>0</v>
      </c>
    </row>
    <row r="21" spans="1:10">
      <c r="A21" s="33" t="s">
        <v>5</v>
      </c>
      <c r="B21" s="34">
        <v>200</v>
      </c>
      <c r="C21" s="5">
        <f t="shared" ref="C21:I21" si="8">SUM(C22:C22)</f>
        <v>1000</v>
      </c>
      <c r="D21" s="5">
        <f t="shared" si="8"/>
        <v>0</v>
      </c>
      <c r="E21" s="5">
        <f t="shared" si="8"/>
        <v>0</v>
      </c>
      <c r="F21" s="5">
        <f t="shared" si="8"/>
        <v>0</v>
      </c>
      <c r="G21" s="5">
        <f t="shared" si="8"/>
        <v>0</v>
      </c>
      <c r="H21" s="5">
        <f t="shared" si="8"/>
        <v>0</v>
      </c>
      <c r="I21" s="5">
        <f t="shared" si="8"/>
        <v>0</v>
      </c>
      <c r="J21" s="35">
        <f t="shared" si="4"/>
        <v>1000</v>
      </c>
    </row>
    <row r="22" spans="1:10">
      <c r="A22" s="27" t="s">
        <v>62</v>
      </c>
      <c r="B22" s="28" t="s">
        <v>46</v>
      </c>
      <c r="C22" s="36">
        <v>1000</v>
      </c>
      <c r="D22" s="36"/>
      <c r="E22" s="36"/>
      <c r="F22" s="36"/>
      <c r="G22" s="36"/>
      <c r="H22" s="36"/>
      <c r="I22" s="29"/>
      <c r="J22" s="37">
        <f t="shared" si="4"/>
        <v>1000</v>
      </c>
    </row>
    <row r="23" spans="1:10">
      <c r="A23" s="33" t="s">
        <v>18</v>
      </c>
      <c r="B23" s="34" t="s">
        <v>19</v>
      </c>
      <c r="C23" s="5">
        <f t="shared" ref="C23:I23" si="9">SUM(C24:C26)</f>
        <v>180</v>
      </c>
      <c r="D23" s="5">
        <f t="shared" si="9"/>
        <v>0</v>
      </c>
      <c r="E23" s="5">
        <f t="shared" si="9"/>
        <v>0</v>
      </c>
      <c r="F23" s="5">
        <f t="shared" si="9"/>
        <v>0</v>
      </c>
      <c r="G23" s="5">
        <f t="shared" si="9"/>
        <v>0</v>
      </c>
      <c r="H23" s="5">
        <f t="shared" si="9"/>
        <v>0</v>
      </c>
      <c r="I23" s="5">
        <f t="shared" si="9"/>
        <v>0</v>
      </c>
      <c r="J23" s="35">
        <f t="shared" si="4"/>
        <v>180</v>
      </c>
    </row>
    <row r="24" spans="1:10">
      <c r="A24" s="27" t="s">
        <v>16</v>
      </c>
      <c r="B24" s="28" t="s">
        <v>20</v>
      </c>
      <c r="C24" s="29">
        <v>100</v>
      </c>
      <c r="D24" s="29"/>
      <c r="E24" s="29"/>
      <c r="F24" s="29"/>
      <c r="G24" s="29"/>
      <c r="H24" s="29"/>
      <c r="I24" s="29"/>
      <c r="J24" s="37">
        <f t="shared" si="4"/>
        <v>100</v>
      </c>
    </row>
    <row r="25" spans="1:10">
      <c r="A25" s="27" t="s">
        <v>23</v>
      </c>
      <c r="B25" s="28" t="s">
        <v>21</v>
      </c>
      <c r="C25" s="29">
        <v>50</v>
      </c>
      <c r="D25" s="29"/>
      <c r="E25" s="29"/>
      <c r="F25" s="29"/>
      <c r="G25" s="29"/>
      <c r="H25" s="29"/>
      <c r="I25" s="29"/>
      <c r="J25" s="37">
        <f t="shared" si="4"/>
        <v>50</v>
      </c>
    </row>
    <row r="26" spans="1:10">
      <c r="A26" s="27" t="s">
        <v>17</v>
      </c>
      <c r="B26" s="28" t="s">
        <v>22</v>
      </c>
      <c r="C26" s="29">
        <v>30</v>
      </c>
      <c r="D26" s="29"/>
      <c r="E26" s="29"/>
      <c r="F26" s="29"/>
      <c r="G26" s="29"/>
      <c r="H26" s="29"/>
      <c r="I26" s="29"/>
      <c r="J26" s="37">
        <f t="shared" si="4"/>
        <v>30</v>
      </c>
    </row>
    <row r="27" spans="1:10" ht="13.5" customHeight="1">
      <c r="A27" s="32" t="s">
        <v>47</v>
      </c>
      <c r="B27" s="28"/>
      <c r="C27" s="29"/>
      <c r="D27" s="29"/>
      <c r="E27" s="29"/>
      <c r="F27" s="29"/>
      <c r="G27" s="29"/>
      <c r="H27" s="29"/>
      <c r="I27" s="29"/>
      <c r="J27" s="37">
        <f t="shared" si="4"/>
        <v>0</v>
      </c>
    </row>
    <row r="28" spans="1:10">
      <c r="A28" s="33" t="s">
        <v>0</v>
      </c>
      <c r="B28" s="34">
        <v>1000</v>
      </c>
      <c r="C28" s="5">
        <f>SUM(C29:C33)</f>
        <v>39500</v>
      </c>
      <c r="D28" s="5">
        <f t="shared" ref="D28:J28" si="10">SUM(D29:D33)</f>
        <v>50534</v>
      </c>
      <c r="E28" s="5">
        <f t="shared" si="10"/>
        <v>75100</v>
      </c>
      <c r="F28" s="5">
        <f t="shared" si="10"/>
        <v>12100</v>
      </c>
      <c r="G28" s="5">
        <f t="shared" si="10"/>
        <v>39200</v>
      </c>
      <c r="H28" s="5">
        <f t="shared" si="10"/>
        <v>40700</v>
      </c>
      <c r="I28" s="5">
        <f t="shared" si="10"/>
        <v>0</v>
      </c>
      <c r="J28" s="5">
        <f t="shared" si="10"/>
        <v>257134</v>
      </c>
    </row>
    <row r="29" spans="1:10">
      <c r="A29" s="33" t="s">
        <v>81</v>
      </c>
      <c r="B29" s="28" t="s">
        <v>31</v>
      </c>
      <c r="C29" s="36">
        <v>500</v>
      </c>
      <c r="D29" s="36"/>
      <c r="E29" s="36">
        <v>1800</v>
      </c>
      <c r="F29" s="36">
        <v>400</v>
      </c>
      <c r="G29" s="36">
        <v>1500</v>
      </c>
      <c r="H29" s="36">
        <v>1200</v>
      </c>
      <c r="I29" s="29"/>
      <c r="J29" s="37">
        <f t="shared" si="4"/>
        <v>5400</v>
      </c>
    </row>
    <row r="30" spans="1:10">
      <c r="A30" s="27" t="s">
        <v>9</v>
      </c>
      <c r="B30" s="28">
        <v>1015</v>
      </c>
      <c r="C30" s="36">
        <v>5000</v>
      </c>
      <c r="D30" s="36">
        <v>16000</v>
      </c>
      <c r="E30" s="36">
        <v>43000</v>
      </c>
      <c r="F30" s="36">
        <v>4200</v>
      </c>
      <c r="G30" s="36">
        <v>12000</v>
      </c>
      <c r="H30" s="36">
        <v>11500</v>
      </c>
      <c r="I30" s="29"/>
      <c r="J30" s="37">
        <f t="shared" si="4"/>
        <v>91700</v>
      </c>
    </row>
    <row r="31" spans="1:10">
      <c r="A31" s="27" t="s">
        <v>12</v>
      </c>
      <c r="B31" s="28">
        <v>1016</v>
      </c>
      <c r="C31" s="36">
        <v>19000</v>
      </c>
      <c r="D31" s="36">
        <v>8200</v>
      </c>
      <c r="E31" s="36">
        <v>5500</v>
      </c>
      <c r="F31" s="36">
        <v>3500</v>
      </c>
      <c r="G31" s="36">
        <v>10000</v>
      </c>
      <c r="H31" s="36">
        <v>6000</v>
      </c>
      <c r="I31" s="29"/>
      <c r="J31" s="37">
        <f t="shared" si="4"/>
        <v>52200</v>
      </c>
    </row>
    <row r="32" spans="1:10">
      <c r="A32" s="27" t="s">
        <v>30</v>
      </c>
      <c r="B32" s="28" t="s">
        <v>13</v>
      </c>
      <c r="C32" s="36">
        <v>9000</v>
      </c>
      <c r="D32" s="36">
        <v>6400</v>
      </c>
      <c r="E32" s="36">
        <v>7800</v>
      </c>
      <c r="F32" s="36">
        <v>4000</v>
      </c>
      <c r="G32" s="36">
        <v>15700</v>
      </c>
      <c r="H32" s="36">
        <v>15000</v>
      </c>
      <c r="I32" s="29"/>
      <c r="J32" s="37">
        <f t="shared" si="4"/>
        <v>57900</v>
      </c>
    </row>
    <row r="33" spans="1:10">
      <c r="A33" s="38" t="s">
        <v>41</v>
      </c>
      <c r="B33" s="28" t="s">
        <v>42</v>
      </c>
      <c r="C33" s="36">
        <v>6000</v>
      </c>
      <c r="D33" s="36">
        <v>19934</v>
      </c>
      <c r="E33" s="36">
        <v>17000</v>
      </c>
      <c r="F33" s="36">
        <v>0</v>
      </c>
      <c r="G33" s="36">
        <v>0</v>
      </c>
      <c r="H33" s="36">
        <v>7000</v>
      </c>
      <c r="I33" s="29"/>
      <c r="J33" s="37">
        <f t="shared" si="4"/>
        <v>49934</v>
      </c>
    </row>
    <row r="34" spans="1:10">
      <c r="A34" s="39" t="s">
        <v>77</v>
      </c>
      <c r="B34" s="40"/>
      <c r="C34" s="41">
        <f>C9+C21+C23+C28</f>
        <v>62000</v>
      </c>
      <c r="D34" s="41">
        <f t="shared" ref="D34:J34" si="11">D9+D21+D23+D28</f>
        <v>71854</v>
      </c>
      <c r="E34" s="41">
        <f t="shared" si="11"/>
        <v>95170</v>
      </c>
      <c r="F34" s="41">
        <f t="shared" si="11"/>
        <v>64480</v>
      </c>
      <c r="G34" s="41">
        <f t="shared" si="11"/>
        <v>77270</v>
      </c>
      <c r="H34" s="41">
        <f t="shared" si="11"/>
        <v>70300</v>
      </c>
      <c r="I34" s="41">
        <f t="shared" si="11"/>
        <v>0</v>
      </c>
      <c r="J34" s="41">
        <f t="shared" si="11"/>
        <v>441074</v>
      </c>
    </row>
    <row r="35" spans="1:10">
      <c r="A35" s="42" t="s">
        <v>54</v>
      </c>
      <c r="B35" s="43"/>
      <c r="C35" s="44"/>
      <c r="D35" s="44"/>
      <c r="E35" s="44"/>
      <c r="F35" s="44"/>
      <c r="G35" s="44"/>
      <c r="H35" s="44"/>
      <c r="I35" s="44"/>
      <c r="J35" s="45"/>
    </row>
    <row r="36" spans="1:10">
      <c r="A36" s="46" t="s">
        <v>7</v>
      </c>
      <c r="B36" s="47">
        <v>100</v>
      </c>
      <c r="C36" s="48">
        <f t="shared" ref="C36:J36" si="12">C37</f>
        <v>3800</v>
      </c>
      <c r="D36" s="48">
        <f t="shared" si="12"/>
        <v>4000</v>
      </c>
      <c r="E36" s="48">
        <f t="shared" si="12"/>
        <v>5800</v>
      </c>
      <c r="F36" s="48">
        <f t="shared" si="12"/>
        <v>6100</v>
      </c>
      <c r="G36" s="48">
        <f t="shared" si="12"/>
        <v>4600</v>
      </c>
      <c r="H36" s="48">
        <f t="shared" si="12"/>
        <v>5200</v>
      </c>
      <c r="I36" s="48">
        <f t="shared" si="12"/>
        <v>0</v>
      </c>
      <c r="J36" s="48">
        <f t="shared" si="12"/>
        <v>29500</v>
      </c>
    </row>
    <row r="37" spans="1:10">
      <c r="A37" s="49" t="s">
        <v>14</v>
      </c>
      <c r="B37" s="43" t="s">
        <v>10</v>
      </c>
      <c r="C37" s="50">
        <v>3800</v>
      </c>
      <c r="D37" s="50">
        <v>4000</v>
      </c>
      <c r="E37" s="50">
        <v>5800</v>
      </c>
      <c r="F37" s="50">
        <v>6100</v>
      </c>
      <c r="G37" s="50">
        <v>4600</v>
      </c>
      <c r="H37" s="50">
        <v>5200</v>
      </c>
      <c r="I37" s="44"/>
      <c r="J37" s="51">
        <f t="shared" ref="J37:J109" si="13">SUM(C37:I37)</f>
        <v>29500</v>
      </c>
    </row>
    <row r="38" spans="1:10" ht="15.75" thickBot="1">
      <c r="A38" s="46" t="s">
        <v>5</v>
      </c>
      <c r="B38" s="47">
        <v>200</v>
      </c>
      <c r="C38" s="48">
        <f t="shared" ref="C38:J38" si="14">SUM(C40:C40)</f>
        <v>350</v>
      </c>
      <c r="D38" s="48">
        <f t="shared" si="14"/>
        <v>360</v>
      </c>
      <c r="E38" s="48">
        <f t="shared" si="14"/>
        <v>380</v>
      </c>
      <c r="F38" s="48">
        <f t="shared" si="14"/>
        <v>550</v>
      </c>
      <c r="G38" s="48">
        <f t="shared" si="14"/>
        <v>450</v>
      </c>
      <c r="H38" s="48">
        <f t="shared" si="14"/>
        <v>500</v>
      </c>
      <c r="I38" s="48">
        <f t="shared" si="14"/>
        <v>0</v>
      </c>
      <c r="J38" s="48">
        <f t="shared" si="14"/>
        <v>2590</v>
      </c>
    </row>
    <row r="39" spans="1:10" ht="43.5" thickBot="1">
      <c r="A39" s="2"/>
      <c r="B39" s="10"/>
      <c r="C39" s="11" t="s">
        <v>33</v>
      </c>
      <c r="D39" s="11" t="s">
        <v>34</v>
      </c>
      <c r="E39" s="11" t="s">
        <v>35</v>
      </c>
      <c r="F39" s="11" t="s">
        <v>36</v>
      </c>
      <c r="G39" s="11" t="s">
        <v>37</v>
      </c>
      <c r="H39" s="11" t="s">
        <v>38</v>
      </c>
      <c r="I39" s="11" t="s">
        <v>60</v>
      </c>
      <c r="J39" s="12" t="s">
        <v>78</v>
      </c>
    </row>
    <row r="40" spans="1:10">
      <c r="A40" s="49" t="s">
        <v>45</v>
      </c>
      <c r="B40" s="43" t="s">
        <v>24</v>
      </c>
      <c r="C40" s="50">
        <v>350</v>
      </c>
      <c r="D40" s="50">
        <v>360</v>
      </c>
      <c r="E40" s="50">
        <v>380</v>
      </c>
      <c r="F40" s="50">
        <v>550</v>
      </c>
      <c r="G40" s="50">
        <v>450</v>
      </c>
      <c r="H40" s="50">
        <v>500</v>
      </c>
      <c r="I40" s="44"/>
      <c r="J40" s="51">
        <f t="shared" si="13"/>
        <v>2590</v>
      </c>
    </row>
    <row r="41" spans="1:10">
      <c r="A41" s="46" t="s">
        <v>18</v>
      </c>
      <c r="B41" s="47" t="s">
        <v>19</v>
      </c>
      <c r="C41" s="48">
        <f>C42+C43+C44</f>
        <v>900</v>
      </c>
      <c r="D41" s="48">
        <f t="shared" ref="D41:I41" si="15">D42+D43+D44</f>
        <v>900</v>
      </c>
      <c r="E41" s="48">
        <f t="shared" si="15"/>
        <v>1280</v>
      </c>
      <c r="F41" s="48">
        <f t="shared" si="15"/>
        <v>1390</v>
      </c>
      <c r="G41" s="48">
        <f t="shared" si="15"/>
        <v>860</v>
      </c>
      <c r="H41" s="48">
        <f t="shared" si="15"/>
        <v>1100</v>
      </c>
      <c r="I41" s="48">
        <f t="shared" si="15"/>
        <v>0</v>
      </c>
      <c r="J41" s="52">
        <f>SUM(C41:I41)</f>
        <v>6430</v>
      </c>
    </row>
    <row r="42" spans="1:10">
      <c r="A42" s="49" t="s">
        <v>16</v>
      </c>
      <c r="B42" s="43" t="s">
        <v>20</v>
      </c>
      <c r="C42" s="50">
        <v>550</v>
      </c>
      <c r="D42" s="50">
        <v>530</v>
      </c>
      <c r="E42" s="50">
        <v>750</v>
      </c>
      <c r="F42" s="50">
        <v>840</v>
      </c>
      <c r="G42" s="50">
        <v>520</v>
      </c>
      <c r="H42" s="50">
        <v>660</v>
      </c>
      <c r="I42" s="44"/>
      <c r="J42" s="51">
        <f t="shared" si="13"/>
        <v>3850</v>
      </c>
    </row>
    <row r="43" spans="1:10">
      <c r="A43" s="49" t="s">
        <v>23</v>
      </c>
      <c r="B43" s="43" t="s">
        <v>21</v>
      </c>
      <c r="C43" s="50">
        <v>220</v>
      </c>
      <c r="D43" s="50">
        <v>220</v>
      </c>
      <c r="E43" s="50">
        <v>320</v>
      </c>
      <c r="F43" s="50">
        <v>330</v>
      </c>
      <c r="G43" s="50">
        <v>220</v>
      </c>
      <c r="H43" s="50">
        <v>280</v>
      </c>
      <c r="I43" s="44"/>
      <c r="J43" s="51">
        <f t="shared" si="13"/>
        <v>1590</v>
      </c>
    </row>
    <row r="44" spans="1:10">
      <c r="A44" s="49" t="s">
        <v>17</v>
      </c>
      <c r="B44" s="43" t="s">
        <v>22</v>
      </c>
      <c r="C44" s="50">
        <v>130</v>
      </c>
      <c r="D44" s="50">
        <v>150</v>
      </c>
      <c r="E44" s="50">
        <v>210</v>
      </c>
      <c r="F44" s="50">
        <v>220</v>
      </c>
      <c r="G44" s="50">
        <v>120</v>
      </c>
      <c r="H44" s="50">
        <v>160</v>
      </c>
      <c r="I44" s="44"/>
      <c r="J44" s="51">
        <f t="shared" si="13"/>
        <v>990</v>
      </c>
    </row>
    <row r="45" spans="1:10">
      <c r="A45" s="39" t="s">
        <v>71</v>
      </c>
      <c r="B45" s="40"/>
      <c r="C45" s="41">
        <f>C36+C38+C41</f>
        <v>5050</v>
      </c>
      <c r="D45" s="41">
        <f t="shared" ref="D45:J45" si="16">D36+D38+D41</f>
        <v>5260</v>
      </c>
      <c r="E45" s="41">
        <f t="shared" si="16"/>
        <v>7460</v>
      </c>
      <c r="F45" s="41">
        <f t="shared" si="16"/>
        <v>8040</v>
      </c>
      <c r="G45" s="41">
        <f t="shared" si="16"/>
        <v>5910</v>
      </c>
      <c r="H45" s="41">
        <f t="shared" si="16"/>
        <v>6800</v>
      </c>
      <c r="I45" s="41">
        <f t="shared" si="16"/>
        <v>0</v>
      </c>
      <c r="J45" s="41">
        <f t="shared" si="16"/>
        <v>38520</v>
      </c>
    </row>
    <row r="46" spans="1:10">
      <c r="A46" s="42" t="s">
        <v>75</v>
      </c>
      <c r="B46" s="43"/>
      <c r="C46" s="44"/>
      <c r="D46" s="44"/>
      <c r="E46" s="44"/>
      <c r="F46" s="44"/>
      <c r="G46" s="44"/>
      <c r="H46" s="44"/>
      <c r="I46" s="44"/>
      <c r="J46" s="45"/>
    </row>
    <row r="47" spans="1:10">
      <c r="A47" s="46" t="s">
        <v>7</v>
      </c>
      <c r="B47" s="47">
        <v>100</v>
      </c>
      <c r="C47" s="48">
        <f t="shared" ref="C47:I47" si="17">C48</f>
        <v>0</v>
      </c>
      <c r="D47" s="48">
        <f t="shared" si="17"/>
        <v>0</v>
      </c>
      <c r="E47" s="48">
        <f t="shared" si="17"/>
        <v>0</v>
      </c>
      <c r="F47" s="48">
        <f t="shared" si="17"/>
        <v>0</v>
      </c>
      <c r="G47" s="48">
        <f t="shared" si="17"/>
        <v>1400</v>
      </c>
      <c r="H47" s="48">
        <f t="shared" si="17"/>
        <v>0</v>
      </c>
      <c r="I47" s="48">
        <f t="shared" si="17"/>
        <v>0</v>
      </c>
      <c r="J47" s="52">
        <f t="shared" ref="J47:J48" si="18">SUM(C47:I47)</f>
        <v>1400</v>
      </c>
    </row>
    <row r="48" spans="1:10">
      <c r="A48" s="49" t="s">
        <v>14</v>
      </c>
      <c r="B48" s="43" t="s">
        <v>10</v>
      </c>
      <c r="C48" s="50"/>
      <c r="D48" s="50"/>
      <c r="E48" s="50"/>
      <c r="F48" s="50"/>
      <c r="G48" s="50">
        <v>1400</v>
      </c>
      <c r="H48" s="50"/>
      <c r="I48" s="44"/>
      <c r="J48" s="51">
        <f t="shared" si="18"/>
        <v>1400</v>
      </c>
    </row>
    <row r="49" spans="1:10">
      <c r="A49" s="46" t="s">
        <v>18</v>
      </c>
      <c r="B49" s="47" t="s">
        <v>19</v>
      </c>
      <c r="C49" s="48">
        <f t="shared" ref="C49:J49" si="19">SUM(C50:C51)</f>
        <v>0</v>
      </c>
      <c r="D49" s="48">
        <f t="shared" si="19"/>
        <v>0</v>
      </c>
      <c r="E49" s="48">
        <f t="shared" si="19"/>
        <v>0</v>
      </c>
      <c r="F49" s="48">
        <f t="shared" si="19"/>
        <v>0</v>
      </c>
      <c r="G49" s="48">
        <f t="shared" si="19"/>
        <v>320</v>
      </c>
      <c r="H49" s="48">
        <f t="shared" si="19"/>
        <v>0</v>
      </c>
      <c r="I49" s="48">
        <f t="shared" si="19"/>
        <v>0</v>
      </c>
      <c r="J49" s="48">
        <f t="shared" si="19"/>
        <v>320</v>
      </c>
    </row>
    <row r="50" spans="1:10">
      <c r="A50" s="49" t="s">
        <v>16</v>
      </c>
      <c r="B50" s="43" t="s">
        <v>20</v>
      </c>
      <c r="C50" s="50"/>
      <c r="D50" s="50"/>
      <c r="E50" s="50"/>
      <c r="F50" s="50"/>
      <c r="G50" s="50">
        <v>220</v>
      </c>
      <c r="H50" s="50"/>
      <c r="I50" s="44"/>
      <c r="J50" s="51">
        <f t="shared" ref="J50:J51" si="20">SUM(C50:I50)</f>
        <v>220</v>
      </c>
    </row>
    <row r="51" spans="1:10">
      <c r="A51" s="49" t="s">
        <v>23</v>
      </c>
      <c r="B51" s="43" t="s">
        <v>21</v>
      </c>
      <c r="C51" s="50"/>
      <c r="D51" s="50"/>
      <c r="E51" s="50"/>
      <c r="F51" s="50"/>
      <c r="G51" s="50">
        <v>100</v>
      </c>
      <c r="H51" s="50"/>
      <c r="I51" s="44"/>
      <c r="J51" s="51">
        <f t="shared" si="20"/>
        <v>100</v>
      </c>
    </row>
    <row r="52" spans="1:10">
      <c r="A52" s="39" t="s">
        <v>76</v>
      </c>
      <c r="B52" s="40"/>
      <c r="C52" s="41">
        <f>C47+C49</f>
        <v>0</v>
      </c>
      <c r="D52" s="41">
        <f t="shared" ref="D52:J52" si="21">D47+D49</f>
        <v>0</v>
      </c>
      <c r="E52" s="41">
        <f t="shared" si="21"/>
        <v>0</v>
      </c>
      <c r="F52" s="41">
        <f t="shared" si="21"/>
        <v>0</v>
      </c>
      <c r="G52" s="41">
        <f t="shared" si="21"/>
        <v>1720</v>
      </c>
      <c r="H52" s="41">
        <f t="shared" si="21"/>
        <v>0</v>
      </c>
      <c r="I52" s="41">
        <f t="shared" si="21"/>
        <v>0</v>
      </c>
      <c r="J52" s="41">
        <f t="shared" si="21"/>
        <v>1720</v>
      </c>
    </row>
    <row r="53" spans="1:10">
      <c r="A53" s="42" t="s">
        <v>6</v>
      </c>
      <c r="B53" s="43"/>
      <c r="C53" s="44"/>
      <c r="D53" s="44"/>
      <c r="E53" s="44"/>
      <c r="F53" s="44"/>
      <c r="G53" s="44"/>
      <c r="H53" s="44"/>
      <c r="I53" s="44"/>
      <c r="J53" s="51">
        <f t="shared" si="13"/>
        <v>0</v>
      </c>
    </row>
    <row r="54" spans="1:10">
      <c r="A54" s="46" t="s">
        <v>0</v>
      </c>
      <c r="B54" s="47">
        <v>1000</v>
      </c>
      <c r="C54" s="53">
        <f t="shared" ref="C54:I54" si="22">SUM(C55:C56)</f>
        <v>15440</v>
      </c>
      <c r="D54" s="53">
        <f t="shared" si="22"/>
        <v>7986</v>
      </c>
      <c r="E54" s="53">
        <f t="shared" si="22"/>
        <v>8700</v>
      </c>
      <c r="F54" s="53">
        <f t="shared" si="22"/>
        <v>70</v>
      </c>
      <c r="G54" s="53">
        <f t="shared" si="22"/>
        <v>5300</v>
      </c>
      <c r="H54" s="53">
        <f t="shared" si="22"/>
        <v>11200</v>
      </c>
      <c r="I54" s="53">
        <f t="shared" si="22"/>
        <v>0</v>
      </c>
      <c r="J54" s="52">
        <f>SUM(C54:I54)</f>
        <v>48696</v>
      </c>
    </row>
    <row r="55" spans="1:10">
      <c r="A55" s="49" t="s">
        <v>12</v>
      </c>
      <c r="B55" s="43" t="s">
        <v>40</v>
      </c>
      <c r="C55" s="44">
        <v>15440</v>
      </c>
      <c r="D55" s="44">
        <v>7986</v>
      </c>
      <c r="E55" s="44">
        <v>7500</v>
      </c>
      <c r="F55" s="44">
        <v>70</v>
      </c>
      <c r="G55" s="44">
        <v>5300</v>
      </c>
      <c r="H55" s="44">
        <v>11200</v>
      </c>
      <c r="I55" s="44"/>
      <c r="J55" s="51">
        <f t="shared" ref="J55:J56" si="23">SUM(C55:I55)</f>
        <v>47496</v>
      </c>
    </row>
    <row r="56" spans="1:10">
      <c r="A56" s="49" t="s">
        <v>39</v>
      </c>
      <c r="B56" s="43" t="s">
        <v>13</v>
      </c>
      <c r="C56" s="44"/>
      <c r="D56" s="44"/>
      <c r="E56" s="44">
        <v>1200</v>
      </c>
      <c r="F56" s="44"/>
      <c r="G56" s="44"/>
      <c r="H56" s="44"/>
      <c r="I56" s="44"/>
      <c r="J56" s="51">
        <f t="shared" si="23"/>
        <v>1200</v>
      </c>
    </row>
    <row r="57" spans="1:10">
      <c r="A57" s="39" t="s">
        <v>70</v>
      </c>
      <c r="B57" s="40"/>
      <c r="C57" s="41">
        <f>C54</f>
        <v>15440</v>
      </c>
      <c r="D57" s="41">
        <f t="shared" ref="D57:J57" si="24">D54</f>
        <v>7986</v>
      </c>
      <c r="E57" s="41">
        <f t="shared" si="24"/>
        <v>8700</v>
      </c>
      <c r="F57" s="41">
        <f t="shared" si="24"/>
        <v>70</v>
      </c>
      <c r="G57" s="41">
        <f t="shared" si="24"/>
        <v>5300</v>
      </c>
      <c r="H57" s="41">
        <f t="shared" si="24"/>
        <v>11200</v>
      </c>
      <c r="I57" s="41">
        <f t="shared" si="24"/>
        <v>0</v>
      </c>
      <c r="J57" s="41">
        <f t="shared" si="24"/>
        <v>48696</v>
      </c>
    </row>
    <row r="58" spans="1:10">
      <c r="A58" s="42" t="s">
        <v>63</v>
      </c>
      <c r="B58" s="43"/>
      <c r="C58" s="44"/>
      <c r="D58" s="44"/>
      <c r="E58" s="44"/>
      <c r="F58" s="44"/>
      <c r="G58" s="44"/>
      <c r="H58" s="44"/>
      <c r="I58" s="44"/>
      <c r="J58" s="51">
        <f t="shared" ref="J58:J75" si="25">SUM(C58:I58)</f>
        <v>0</v>
      </c>
    </row>
    <row r="59" spans="1:10">
      <c r="A59" s="46" t="s">
        <v>7</v>
      </c>
      <c r="B59" s="47">
        <v>100</v>
      </c>
      <c r="C59" s="53">
        <f t="shared" ref="C59:I59" si="26">C60</f>
        <v>0</v>
      </c>
      <c r="D59" s="53">
        <f t="shared" si="26"/>
        <v>0</v>
      </c>
      <c r="E59" s="53">
        <f t="shared" si="26"/>
        <v>0</v>
      </c>
      <c r="F59" s="53">
        <f t="shared" si="26"/>
        <v>0</v>
      </c>
      <c r="G59" s="53">
        <f t="shared" si="26"/>
        <v>0</v>
      </c>
      <c r="H59" s="53">
        <f t="shared" si="26"/>
        <v>0</v>
      </c>
      <c r="I59" s="53">
        <f t="shared" si="26"/>
        <v>260000</v>
      </c>
      <c r="J59" s="54">
        <f t="shared" si="25"/>
        <v>260000</v>
      </c>
    </row>
    <row r="60" spans="1:10">
      <c r="A60" s="49" t="s">
        <v>14</v>
      </c>
      <c r="B60" s="43" t="s">
        <v>10</v>
      </c>
      <c r="C60" s="44"/>
      <c r="D60" s="44"/>
      <c r="E60" s="44"/>
      <c r="F60" s="44"/>
      <c r="G60" s="44"/>
      <c r="H60" s="44"/>
      <c r="I60" s="44">
        <v>260000</v>
      </c>
      <c r="J60" s="51">
        <f t="shared" si="25"/>
        <v>260000</v>
      </c>
    </row>
    <row r="61" spans="1:10">
      <c r="A61" s="46" t="s">
        <v>5</v>
      </c>
      <c r="B61" s="47">
        <v>200</v>
      </c>
      <c r="C61" s="53">
        <f t="shared" ref="C61:J61" si="27">C62+C63</f>
        <v>0</v>
      </c>
      <c r="D61" s="53">
        <f t="shared" si="27"/>
        <v>20000</v>
      </c>
      <c r="E61" s="53">
        <f t="shared" si="27"/>
        <v>0</v>
      </c>
      <c r="F61" s="53">
        <f t="shared" si="27"/>
        <v>2900</v>
      </c>
      <c r="G61" s="53">
        <f t="shared" si="27"/>
        <v>4800</v>
      </c>
      <c r="H61" s="53">
        <f t="shared" si="27"/>
        <v>0</v>
      </c>
      <c r="I61" s="53">
        <f t="shared" si="27"/>
        <v>10900</v>
      </c>
      <c r="J61" s="53">
        <f t="shared" si="27"/>
        <v>38600</v>
      </c>
    </row>
    <row r="62" spans="1:10">
      <c r="A62" s="49" t="s">
        <v>32</v>
      </c>
      <c r="B62" s="55" t="s">
        <v>55</v>
      </c>
      <c r="C62" s="44"/>
      <c r="D62" s="44">
        <v>20000</v>
      </c>
      <c r="E62" s="44"/>
      <c r="F62" s="44">
        <v>2900</v>
      </c>
      <c r="G62" s="44">
        <v>4800</v>
      </c>
      <c r="H62" s="44"/>
      <c r="I62" s="44">
        <v>4900</v>
      </c>
      <c r="J62" s="51">
        <f t="shared" si="25"/>
        <v>32600</v>
      </c>
    </row>
    <row r="63" spans="1:10">
      <c r="A63" s="49" t="s">
        <v>64</v>
      </c>
      <c r="B63" s="55" t="s">
        <v>24</v>
      </c>
      <c r="C63" s="44"/>
      <c r="D63" s="44"/>
      <c r="E63" s="44"/>
      <c r="F63" s="44"/>
      <c r="G63" s="44"/>
      <c r="H63" s="44"/>
      <c r="I63" s="44">
        <v>6000</v>
      </c>
      <c r="J63" s="51">
        <f t="shared" si="25"/>
        <v>6000</v>
      </c>
    </row>
    <row r="64" spans="1:10">
      <c r="A64" s="46" t="s">
        <v>18</v>
      </c>
      <c r="B64" s="47" t="s">
        <v>19</v>
      </c>
      <c r="C64" s="48">
        <f>C65+C66+C67</f>
        <v>0</v>
      </c>
      <c r="D64" s="48">
        <f t="shared" ref="D64:I64" si="28">D65+D66+D67</f>
        <v>0</v>
      </c>
      <c r="E64" s="48">
        <f t="shared" si="28"/>
        <v>0</v>
      </c>
      <c r="F64" s="48">
        <f t="shared" si="28"/>
        <v>0</v>
      </c>
      <c r="G64" s="48">
        <f t="shared" si="28"/>
        <v>600</v>
      </c>
      <c r="H64" s="48">
        <f t="shared" si="28"/>
        <v>0</v>
      </c>
      <c r="I64" s="48">
        <f t="shared" si="28"/>
        <v>54600</v>
      </c>
      <c r="J64" s="52">
        <f t="shared" si="25"/>
        <v>55200</v>
      </c>
    </row>
    <row r="65" spans="1:10">
      <c r="A65" s="49" t="s">
        <v>16</v>
      </c>
      <c r="B65" s="43" t="s">
        <v>20</v>
      </c>
      <c r="C65" s="44"/>
      <c r="D65" s="44"/>
      <c r="E65" s="44"/>
      <c r="F65" s="44"/>
      <c r="G65" s="44">
        <v>300</v>
      </c>
      <c r="H65" s="44"/>
      <c r="I65" s="44">
        <v>32500</v>
      </c>
      <c r="J65" s="51">
        <f t="shared" si="25"/>
        <v>32800</v>
      </c>
    </row>
    <row r="66" spans="1:10">
      <c r="A66" s="49" t="s">
        <v>23</v>
      </c>
      <c r="B66" s="43" t="s">
        <v>21</v>
      </c>
      <c r="C66" s="44"/>
      <c r="D66" s="44"/>
      <c r="E66" s="44"/>
      <c r="F66" s="44"/>
      <c r="G66" s="44">
        <v>300</v>
      </c>
      <c r="H66" s="44"/>
      <c r="I66" s="44">
        <v>14000</v>
      </c>
      <c r="J66" s="51">
        <f t="shared" si="25"/>
        <v>14300</v>
      </c>
    </row>
    <row r="67" spans="1:10">
      <c r="A67" s="49" t="s">
        <v>17</v>
      </c>
      <c r="B67" s="43" t="s">
        <v>22</v>
      </c>
      <c r="C67" s="44"/>
      <c r="D67" s="44"/>
      <c r="E67" s="44"/>
      <c r="F67" s="44"/>
      <c r="G67" s="44"/>
      <c r="H67" s="44"/>
      <c r="I67" s="44">
        <v>8100</v>
      </c>
      <c r="J67" s="51">
        <f t="shared" si="25"/>
        <v>8100</v>
      </c>
    </row>
    <row r="68" spans="1:10">
      <c r="A68" s="46" t="s">
        <v>0</v>
      </c>
      <c r="B68" s="47">
        <v>1000</v>
      </c>
      <c r="C68" s="48">
        <f t="shared" ref="C68:I68" si="29">SUM(C69:C73)</f>
        <v>0</v>
      </c>
      <c r="D68" s="48">
        <f t="shared" si="29"/>
        <v>7900</v>
      </c>
      <c r="E68" s="48">
        <f t="shared" si="29"/>
        <v>0</v>
      </c>
      <c r="F68" s="48">
        <f t="shared" si="29"/>
        <v>3000</v>
      </c>
      <c r="G68" s="48">
        <f t="shared" si="29"/>
        <v>0</v>
      </c>
      <c r="H68" s="48">
        <f t="shared" si="29"/>
        <v>0</v>
      </c>
      <c r="I68" s="48">
        <f t="shared" si="29"/>
        <v>53000</v>
      </c>
      <c r="J68" s="52">
        <f t="shared" si="25"/>
        <v>63900</v>
      </c>
    </row>
    <row r="69" spans="1:10">
      <c r="A69" s="49" t="s">
        <v>65</v>
      </c>
      <c r="B69" s="43" t="s">
        <v>15</v>
      </c>
      <c r="C69" s="44"/>
      <c r="D69" s="44"/>
      <c r="E69" s="44"/>
      <c r="F69" s="44"/>
      <c r="G69" s="44"/>
      <c r="H69" s="44"/>
      <c r="I69" s="44">
        <v>4000</v>
      </c>
      <c r="J69" s="51">
        <f t="shared" si="25"/>
        <v>4000</v>
      </c>
    </row>
    <row r="70" spans="1:10">
      <c r="A70" s="49" t="s">
        <v>9</v>
      </c>
      <c r="B70" s="43">
        <v>1015</v>
      </c>
      <c r="C70" s="44"/>
      <c r="D70" s="44"/>
      <c r="E70" s="44"/>
      <c r="F70" s="44"/>
      <c r="G70" s="44"/>
      <c r="H70" s="44"/>
      <c r="I70" s="44">
        <v>27000</v>
      </c>
      <c r="J70" s="51">
        <f t="shared" si="25"/>
        <v>27000</v>
      </c>
    </row>
    <row r="71" spans="1:10">
      <c r="A71" s="49" t="s">
        <v>12</v>
      </c>
      <c r="B71" s="43">
        <v>1016</v>
      </c>
      <c r="C71" s="44"/>
      <c r="D71" s="44"/>
      <c r="E71" s="44"/>
      <c r="F71" s="44"/>
      <c r="G71" s="44"/>
      <c r="H71" s="44"/>
      <c r="I71" s="44">
        <v>20000</v>
      </c>
      <c r="J71" s="51">
        <f t="shared" si="25"/>
        <v>20000</v>
      </c>
    </row>
    <row r="72" spans="1:10">
      <c r="A72" s="49" t="s">
        <v>30</v>
      </c>
      <c r="B72" s="43" t="s">
        <v>13</v>
      </c>
      <c r="C72" s="44"/>
      <c r="D72" s="44">
        <v>3200</v>
      </c>
      <c r="E72" s="44"/>
      <c r="F72" s="44">
        <v>0</v>
      </c>
      <c r="G72" s="44"/>
      <c r="H72" s="44"/>
      <c r="I72" s="44">
        <v>2000</v>
      </c>
      <c r="J72" s="51">
        <f t="shared" si="25"/>
        <v>5200</v>
      </c>
    </row>
    <row r="73" spans="1:10">
      <c r="A73" s="56" t="s">
        <v>41</v>
      </c>
      <c r="B73" s="43" t="s">
        <v>42</v>
      </c>
      <c r="C73" s="44"/>
      <c r="D73" s="44">
        <v>4700</v>
      </c>
      <c r="E73" s="44"/>
      <c r="F73" s="44">
        <v>3000</v>
      </c>
      <c r="G73" s="44"/>
      <c r="H73" s="44"/>
      <c r="I73" s="44"/>
      <c r="J73" s="51">
        <f t="shared" si="25"/>
        <v>7700</v>
      </c>
    </row>
    <row r="74" spans="1:10" s="21" customFormat="1" ht="14.25">
      <c r="A74" s="57" t="s">
        <v>52</v>
      </c>
      <c r="B74" s="58" t="s">
        <v>51</v>
      </c>
      <c r="C74" s="59">
        <f>C75</f>
        <v>0</v>
      </c>
      <c r="D74" s="59">
        <f t="shared" ref="D74:J74" si="30">D75</f>
        <v>0</v>
      </c>
      <c r="E74" s="59">
        <f t="shared" si="30"/>
        <v>0</v>
      </c>
      <c r="F74" s="59">
        <f t="shared" si="30"/>
        <v>0</v>
      </c>
      <c r="G74" s="59">
        <f t="shared" si="30"/>
        <v>0</v>
      </c>
      <c r="H74" s="59">
        <f t="shared" si="30"/>
        <v>0</v>
      </c>
      <c r="I74" s="59">
        <f t="shared" si="30"/>
        <v>200</v>
      </c>
      <c r="J74" s="59">
        <f t="shared" si="30"/>
        <v>200</v>
      </c>
    </row>
    <row r="75" spans="1:10">
      <c r="A75" s="60" t="s">
        <v>53</v>
      </c>
      <c r="B75" s="61" t="s">
        <v>50</v>
      </c>
      <c r="C75" s="61"/>
      <c r="D75" s="61"/>
      <c r="E75" s="61"/>
      <c r="F75" s="61"/>
      <c r="G75" s="61"/>
      <c r="H75" s="61"/>
      <c r="I75" s="61">
        <v>200</v>
      </c>
      <c r="J75" s="51">
        <f t="shared" si="25"/>
        <v>200</v>
      </c>
    </row>
    <row r="76" spans="1:10">
      <c r="A76" s="39" t="s">
        <v>58</v>
      </c>
      <c r="B76" s="40"/>
      <c r="C76" s="41">
        <f t="shared" ref="C76:J76" si="31">C59+C61+C64+C68+C74</f>
        <v>0</v>
      </c>
      <c r="D76" s="41">
        <f t="shared" si="31"/>
        <v>27900</v>
      </c>
      <c r="E76" s="41">
        <f t="shared" si="31"/>
        <v>0</v>
      </c>
      <c r="F76" s="41">
        <f t="shared" si="31"/>
        <v>5900</v>
      </c>
      <c r="G76" s="41">
        <f t="shared" si="31"/>
        <v>5400</v>
      </c>
      <c r="H76" s="41">
        <f t="shared" si="31"/>
        <v>0</v>
      </c>
      <c r="I76" s="41">
        <f t="shared" si="31"/>
        <v>378700</v>
      </c>
      <c r="J76" s="41">
        <f t="shared" si="31"/>
        <v>417900</v>
      </c>
    </row>
    <row r="77" spans="1:10" ht="15.75" thickBot="1">
      <c r="A77" s="42" t="s">
        <v>73</v>
      </c>
      <c r="B77" s="43"/>
      <c r="C77" s="44"/>
      <c r="D77" s="44"/>
      <c r="E77" s="44"/>
      <c r="F77" s="44"/>
      <c r="G77" s="44"/>
      <c r="H77" s="44"/>
      <c r="I77" s="44"/>
      <c r="J77" s="51">
        <f t="shared" ref="J77" si="32">SUM(C77:I77)</f>
        <v>0</v>
      </c>
    </row>
    <row r="78" spans="1:10" ht="43.5" thickBot="1">
      <c r="A78" s="2"/>
      <c r="B78" s="10"/>
      <c r="C78" s="11" t="s">
        <v>33</v>
      </c>
      <c r="D78" s="11" t="s">
        <v>34</v>
      </c>
      <c r="E78" s="11" t="s">
        <v>35</v>
      </c>
      <c r="F78" s="11" t="s">
        <v>36</v>
      </c>
      <c r="G78" s="11" t="s">
        <v>37</v>
      </c>
      <c r="H78" s="11" t="s">
        <v>38</v>
      </c>
      <c r="I78" s="11" t="s">
        <v>60</v>
      </c>
      <c r="J78" s="12" t="s">
        <v>78</v>
      </c>
    </row>
    <row r="79" spans="1:10">
      <c r="A79" s="46" t="s">
        <v>0</v>
      </c>
      <c r="B79" s="47">
        <v>1000</v>
      </c>
      <c r="C79" s="48">
        <f t="shared" ref="C79:I79" si="33">SUM(C80:C81)</f>
        <v>0</v>
      </c>
      <c r="D79" s="48">
        <f t="shared" si="33"/>
        <v>0</v>
      </c>
      <c r="E79" s="48">
        <f t="shared" si="33"/>
        <v>0</v>
      </c>
      <c r="F79" s="48">
        <f t="shared" si="33"/>
        <v>1100</v>
      </c>
      <c r="G79" s="48">
        <f t="shared" si="33"/>
        <v>0</v>
      </c>
      <c r="H79" s="48">
        <f t="shared" si="33"/>
        <v>0</v>
      </c>
      <c r="I79" s="48">
        <f t="shared" si="33"/>
        <v>0</v>
      </c>
      <c r="J79" s="52">
        <f t="shared" ref="J79:J81" si="34">SUM(C79:I79)</f>
        <v>1100</v>
      </c>
    </row>
    <row r="80" spans="1:10">
      <c r="A80" s="49" t="s">
        <v>9</v>
      </c>
      <c r="B80" s="43">
        <v>1015</v>
      </c>
      <c r="C80" s="44"/>
      <c r="D80" s="44"/>
      <c r="E80" s="44"/>
      <c r="F80" s="44">
        <v>800</v>
      </c>
      <c r="G80" s="44"/>
      <c r="H80" s="44"/>
      <c r="I80" s="44"/>
      <c r="J80" s="51">
        <f t="shared" si="34"/>
        <v>800</v>
      </c>
    </row>
    <row r="81" spans="1:10">
      <c r="A81" s="49" t="s">
        <v>12</v>
      </c>
      <c r="B81" s="43">
        <v>1016</v>
      </c>
      <c r="C81" s="44"/>
      <c r="D81" s="44"/>
      <c r="E81" s="44"/>
      <c r="F81" s="44">
        <v>300</v>
      </c>
      <c r="G81" s="44"/>
      <c r="H81" s="44"/>
      <c r="I81" s="44"/>
      <c r="J81" s="51">
        <f t="shared" si="34"/>
        <v>300</v>
      </c>
    </row>
    <row r="82" spans="1:10">
      <c r="A82" s="39" t="s">
        <v>74</v>
      </c>
      <c r="B82" s="40"/>
      <c r="C82" s="41">
        <f>C79</f>
        <v>0</v>
      </c>
      <c r="D82" s="41">
        <f t="shared" ref="D82:J82" si="35">D79</f>
        <v>0</v>
      </c>
      <c r="E82" s="41">
        <f t="shared" si="35"/>
        <v>0</v>
      </c>
      <c r="F82" s="41">
        <f t="shared" si="35"/>
        <v>1100</v>
      </c>
      <c r="G82" s="41">
        <f t="shared" si="35"/>
        <v>0</v>
      </c>
      <c r="H82" s="41">
        <f t="shared" si="35"/>
        <v>0</v>
      </c>
      <c r="I82" s="41">
        <f t="shared" si="35"/>
        <v>0</v>
      </c>
      <c r="J82" s="41">
        <f t="shared" si="35"/>
        <v>1100</v>
      </c>
    </row>
    <row r="83" spans="1:10">
      <c r="A83" s="42" t="s">
        <v>66</v>
      </c>
      <c r="B83" s="43"/>
      <c r="C83" s="44"/>
      <c r="D83" s="44"/>
      <c r="E83" s="44"/>
      <c r="F83" s="44"/>
      <c r="G83" s="44"/>
      <c r="H83" s="44"/>
      <c r="I83" s="44"/>
      <c r="J83" s="51">
        <f t="shared" si="13"/>
        <v>0</v>
      </c>
    </row>
    <row r="84" spans="1:10">
      <c r="A84" s="46" t="s">
        <v>7</v>
      </c>
      <c r="B84" s="47" t="s">
        <v>61</v>
      </c>
      <c r="C84" s="53">
        <f t="shared" ref="C84:I84" si="36">C85</f>
        <v>8700</v>
      </c>
      <c r="D84" s="53">
        <f t="shared" si="36"/>
        <v>0</v>
      </c>
      <c r="E84" s="53">
        <f t="shared" si="36"/>
        <v>6700</v>
      </c>
      <c r="F84" s="53">
        <f t="shared" si="36"/>
        <v>11900</v>
      </c>
      <c r="G84" s="53">
        <f t="shared" si="36"/>
        <v>0</v>
      </c>
      <c r="H84" s="53">
        <f t="shared" si="36"/>
        <v>0</v>
      </c>
      <c r="I84" s="53">
        <f t="shared" si="36"/>
        <v>0</v>
      </c>
      <c r="J84" s="54">
        <f t="shared" si="13"/>
        <v>27300</v>
      </c>
    </row>
    <row r="85" spans="1:10">
      <c r="A85" s="49" t="s">
        <v>14</v>
      </c>
      <c r="B85" s="55" t="s">
        <v>10</v>
      </c>
      <c r="C85" s="44">
        <v>8700</v>
      </c>
      <c r="D85" s="44"/>
      <c r="E85" s="44">
        <v>6700</v>
      </c>
      <c r="F85" s="44">
        <v>11900</v>
      </c>
      <c r="G85" s="44"/>
      <c r="H85" s="44"/>
      <c r="I85" s="44"/>
      <c r="J85" s="51">
        <f t="shared" si="13"/>
        <v>27300</v>
      </c>
    </row>
    <row r="86" spans="1:10">
      <c r="A86" s="46" t="s">
        <v>5</v>
      </c>
      <c r="B86" s="47">
        <v>200</v>
      </c>
      <c r="C86" s="53">
        <f t="shared" ref="C86:J86" si="37">C87+C88+C89</f>
        <v>750</v>
      </c>
      <c r="D86" s="53">
        <f t="shared" si="37"/>
        <v>0</v>
      </c>
      <c r="E86" s="53">
        <f t="shared" si="37"/>
        <v>630</v>
      </c>
      <c r="F86" s="53">
        <f t="shared" si="37"/>
        <v>1700</v>
      </c>
      <c r="G86" s="53">
        <f t="shared" si="37"/>
        <v>0</v>
      </c>
      <c r="H86" s="53">
        <f t="shared" si="37"/>
        <v>0</v>
      </c>
      <c r="I86" s="53">
        <f t="shared" si="37"/>
        <v>0</v>
      </c>
      <c r="J86" s="53">
        <f t="shared" si="37"/>
        <v>3080</v>
      </c>
    </row>
    <row r="87" spans="1:10">
      <c r="A87" s="49" t="s">
        <v>32</v>
      </c>
      <c r="B87" s="55" t="s">
        <v>55</v>
      </c>
      <c r="C87" s="44"/>
      <c r="D87" s="44"/>
      <c r="E87" s="44"/>
      <c r="F87" s="44"/>
      <c r="G87" s="44"/>
      <c r="H87" s="44"/>
      <c r="I87" s="44"/>
      <c r="J87" s="51">
        <f t="shared" ref="J87:J88" si="38">SUM(C87:I87)</f>
        <v>0</v>
      </c>
    </row>
    <row r="88" spans="1:10">
      <c r="A88" s="49" t="s">
        <v>45</v>
      </c>
      <c r="B88" s="43" t="s">
        <v>24</v>
      </c>
      <c r="C88" s="44">
        <v>750</v>
      </c>
      <c r="D88" s="44"/>
      <c r="E88" s="44">
        <v>630</v>
      </c>
      <c r="F88" s="44">
        <v>1700</v>
      </c>
      <c r="G88" s="44"/>
      <c r="H88" s="44"/>
      <c r="I88" s="44"/>
      <c r="J88" s="51">
        <f t="shared" si="38"/>
        <v>3080</v>
      </c>
    </row>
    <row r="89" spans="1:10">
      <c r="A89" s="49" t="s">
        <v>67</v>
      </c>
      <c r="B89" s="55" t="s">
        <v>43</v>
      </c>
      <c r="C89" s="44"/>
      <c r="D89" s="44"/>
      <c r="E89" s="44"/>
      <c r="F89" s="44"/>
      <c r="G89" s="44"/>
      <c r="H89" s="44"/>
      <c r="I89" s="44"/>
      <c r="J89" s="51">
        <f t="shared" ref="J89:J93" si="39">SUM(C89:I89)</f>
        <v>0</v>
      </c>
    </row>
    <row r="90" spans="1:10">
      <c r="A90" s="46" t="s">
        <v>18</v>
      </c>
      <c r="B90" s="47" t="s">
        <v>19</v>
      </c>
      <c r="C90" s="48">
        <f>C91+C92+C93</f>
        <v>2000</v>
      </c>
      <c r="D90" s="48">
        <f t="shared" ref="D90:I90" si="40">D91+D92+D93</f>
        <v>0</v>
      </c>
      <c r="E90" s="48">
        <f t="shared" si="40"/>
        <v>1590</v>
      </c>
      <c r="F90" s="48">
        <f t="shared" si="40"/>
        <v>2700</v>
      </c>
      <c r="G90" s="48">
        <f t="shared" si="40"/>
        <v>0</v>
      </c>
      <c r="H90" s="48">
        <f t="shared" si="40"/>
        <v>0</v>
      </c>
      <c r="I90" s="48">
        <f t="shared" si="40"/>
        <v>0</v>
      </c>
      <c r="J90" s="52">
        <f t="shared" si="39"/>
        <v>6290</v>
      </c>
    </row>
    <row r="91" spans="1:10">
      <c r="A91" s="49" t="s">
        <v>16</v>
      </c>
      <c r="B91" s="43" t="s">
        <v>20</v>
      </c>
      <c r="C91" s="44">
        <v>1200</v>
      </c>
      <c r="D91" s="44"/>
      <c r="E91" s="44">
        <v>940</v>
      </c>
      <c r="F91" s="44">
        <v>1670</v>
      </c>
      <c r="G91" s="44"/>
      <c r="H91" s="44"/>
      <c r="I91" s="44"/>
      <c r="J91" s="51">
        <f t="shared" si="39"/>
        <v>3810</v>
      </c>
    </row>
    <row r="92" spans="1:10">
      <c r="A92" s="49" t="s">
        <v>23</v>
      </c>
      <c r="B92" s="43" t="s">
        <v>21</v>
      </c>
      <c r="C92" s="44">
        <v>500</v>
      </c>
      <c r="D92" s="44"/>
      <c r="E92" s="44">
        <v>420</v>
      </c>
      <c r="F92" s="44">
        <v>650</v>
      </c>
      <c r="G92" s="44"/>
      <c r="H92" s="44"/>
      <c r="I92" s="44"/>
      <c r="J92" s="51">
        <f t="shared" si="39"/>
        <v>1570</v>
      </c>
    </row>
    <row r="93" spans="1:10">
      <c r="A93" s="49" t="s">
        <v>17</v>
      </c>
      <c r="B93" s="43" t="s">
        <v>22</v>
      </c>
      <c r="C93" s="44">
        <v>300</v>
      </c>
      <c r="D93" s="44"/>
      <c r="E93" s="44">
        <v>230</v>
      </c>
      <c r="F93" s="44">
        <v>380</v>
      </c>
      <c r="G93" s="44"/>
      <c r="H93" s="44"/>
      <c r="I93" s="44"/>
      <c r="J93" s="51">
        <f t="shared" si="39"/>
        <v>910</v>
      </c>
    </row>
    <row r="94" spans="1:10">
      <c r="A94" s="46" t="s">
        <v>0</v>
      </c>
      <c r="B94" s="47">
        <v>1000</v>
      </c>
      <c r="C94" s="48">
        <f t="shared" ref="C94:I94" si="41">SUM(C95:C95)</f>
        <v>0</v>
      </c>
      <c r="D94" s="48">
        <f t="shared" si="41"/>
        <v>0</v>
      </c>
      <c r="E94" s="48">
        <f t="shared" si="41"/>
        <v>0</v>
      </c>
      <c r="F94" s="48">
        <f t="shared" si="41"/>
        <v>5000</v>
      </c>
      <c r="G94" s="48">
        <f t="shared" si="41"/>
        <v>0</v>
      </c>
      <c r="H94" s="48">
        <f t="shared" si="41"/>
        <v>0</v>
      </c>
      <c r="I94" s="48">
        <f t="shared" si="41"/>
        <v>0</v>
      </c>
      <c r="J94" s="52">
        <f t="shared" si="13"/>
        <v>5000</v>
      </c>
    </row>
    <row r="95" spans="1:10">
      <c r="A95" s="49" t="s">
        <v>30</v>
      </c>
      <c r="B95" s="43" t="s">
        <v>13</v>
      </c>
      <c r="C95" s="44"/>
      <c r="D95" s="44"/>
      <c r="E95" s="44"/>
      <c r="F95" s="44">
        <v>5000</v>
      </c>
      <c r="G95" s="44"/>
      <c r="H95" s="44"/>
      <c r="I95" s="44"/>
      <c r="J95" s="51">
        <f t="shared" si="13"/>
        <v>5000</v>
      </c>
    </row>
    <row r="96" spans="1:10">
      <c r="A96" s="39" t="s">
        <v>59</v>
      </c>
      <c r="B96" s="40"/>
      <c r="C96" s="41">
        <f>C84+C86+C90+C94</f>
        <v>11450</v>
      </c>
      <c r="D96" s="41">
        <f t="shared" ref="D96:J96" si="42">D84+D86+D90+D94</f>
        <v>0</v>
      </c>
      <c r="E96" s="41">
        <f t="shared" si="42"/>
        <v>8920</v>
      </c>
      <c r="F96" s="41">
        <f t="shared" si="42"/>
        <v>21300</v>
      </c>
      <c r="G96" s="41">
        <f t="shared" si="42"/>
        <v>0</v>
      </c>
      <c r="H96" s="41">
        <f t="shared" si="42"/>
        <v>0</v>
      </c>
      <c r="I96" s="41">
        <f t="shared" si="42"/>
        <v>0</v>
      </c>
      <c r="J96" s="41">
        <f t="shared" si="42"/>
        <v>41670</v>
      </c>
    </row>
    <row r="97" spans="1:10">
      <c r="A97" s="42" t="s">
        <v>68</v>
      </c>
      <c r="B97" s="43"/>
      <c r="C97" s="44"/>
      <c r="D97" s="44"/>
      <c r="E97" s="44"/>
      <c r="F97" s="44"/>
      <c r="G97" s="44"/>
      <c r="H97" s="44"/>
      <c r="I97" s="44"/>
      <c r="J97" s="45">
        <f t="shared" ref="J97" si="43">SUM(C97:I97)</f>
        <v>0</v>
      </c>
    </row>
    <row r="98" spans="1:10">
      <c r="A98" s="46" t="s">
        <v>0</v>
      </c>
      <c r="B98" s="47">
        <v>1000</v>
      </c>
      <c r="C98" s="53">
        <f>C99</f>
        <v>10000</v>
      </c>
      <c r="D98" s="53">
        <f t="shared" ref="D98:J98" si="44">D99</f>
        <v>6000</v>
      </c>
      <c r="E98" s="53">
        <f t="shared" si="44"/>
        <v>3000</v>
      </c>
      <c r="F98" s="53">
        <f t="shared" si="44"/>
        <v>6000</v>
      </c>
      <c r="G98" s="53">
        <f t="shared" si="44"/>
        <v>7000</v>
      </c>
      <c r="H98" s="53">
        <f t="shared" si="44"/>
        <v>7000</v>
      </c>
      <c r="I98" s="53">
        <f t="shared" si="44"/>
        <v>0</v>
      </c>
      <c r="J98" s="53">
        <f t="shared" si="44"/>
        <v>39000</v>
      </c>
    </row>
    <row r="99" spans="1:10">
      <c r="A99" s="49" t="s">
        <v>30</v>
      </c>
      <c r="B99" s="43" t="s">
        <v>13</v>
      </c>
      <c r="C99" s="44">
        <v>10000</v>
      </c>
      <c r="D99" s="44">
        <v>6000</v>
      </c>
      <c r="E99" s="44">
        <v>3000</v>
      </c>
      <c r="F99" s="44">
        <v>6000</v>
      </c>
      <c r="G99" s="44">
        <v>7000</v>
      </c>
      <c r="H99" s="44">
        <v>7000</v>
      </c>
      <c r="I99" s="44"/>
      <c r="J99" s="45">
        <f t="shared" ref="J99" si="45">SUM(C99:I99)</f>
        <v>39000</v>
      </c>
    </row>
    <row r="100" spans="1:10">
      <c r="A100" s="39" t="s">
        <v>69</v>
      </c>
      <c r="B100" s="40"/>
      <c r="C100" s="41">
        <f>C98</f>
        <v>10000</v>
      </c>
      <c r="D100" s="41">
        <f t="shared" ref="D100:J100" si="46">D98</f>
        <v>6000</v>
      </c>
      <c r="E100" s="41">
        <f t="shared" si="46"/>
        <v>3000</v>
      </c>
      <c r="F100" s="41">
        <f t="shared" si="46"/>
        <v>6000</v>
      </c>
      <c r="G100" s="41">
        <f t="shared" si="46"/>
        <v>7000</v>
      </c>
      <c r="H100" s="41">
        <f t="shared" si="46"/>
        <v>7000</v>
      </c>
      <c r="I100" s="41">
        <f t="shared" si="46"/>
        <v>0</v>
      </c>
      <c r="J100" s="41">
        <f t="shared" si="46"/>
        <v>39000</v>
      </c>
    </row>
    <row r="101" spans="1:10">
      <c r="A101" s="42" t="s">
        <v>56</v>
      </c>
      <c r="B101" s="43"/>
      <c r="C101" s="44"/>
      <c r="D101" s="44"/>
      <c r="E101" s="44"/>
      <c r="F101" s="44"/>
      <c r="G101" s="44"/>
      <c r="H101" s="44"/>
      <c r="I101" s="44"/>
      <c r="J101" s="45">
        <f t="shared" si="13"/>
        <v>0</v>
      </c>
    </row>
    <row r="102" spans="1:10">
      <c r="A102" s="46" t="s">
        <v>7</v>
      </c>
      <c r="B102" s="47">
        <v>100</v>
      </c>
      <c r="C102" s="48">
        <f>C103</f>
        <v>26300</v>
      </c>
      <c r="D102" s="48">
        <f t="shared" ref="D102:I102" si="47">D103</f>
        <v>15200</v>
      </c>
      <c r="E102" s="48">
        <f t="shared" si="47"/>
        <v>11600</v>
      </c>
      <c r="F102" s="48">
        <f t="shared" si="47"/>
        <v>40200</v>
      </c>
      <c r="G102" s="48">
        <f t="shared" si="47"/>
        <v>31250</v>
      </c>
      <c r="H102" s="48">
        <f t="shared" si="47"/>
        <v>33700</v>
      </c>
      <c r="I102" s="48">
        <f t="shared" si="47"/>
        <v>0</v>
      </c>
      <c r="J102" s="52">
        <f>SUM(C102:I102)</f>
        <v>158250</v>
      </c>
    </row>
    <row r="103" spans="1:10">
      <c r="A103" s="49" t="s">
        <v>14</v>
      </c>
      <c r="B103" s="43" t="s">
        <v>10</v>
      </c>
      <c r="C103" s="50">
        <v>26300</v>
      </c>
      <c r="D103" s="50">
        <v>15200</v>
      </c>
      <c r="E103" s="50">
        <v>11600</v>
      </c>
      <c r="F103" s="50">
        <v>40200</v>
      </c>
      <c r="G103" s="50">
        <v>31250</v>
      </c>
      <c r="H103" s="50">
        <v>33700</v>
      </c>
      <c r="I103" s="44"/>
      <c r="J103" s="51">
        <f t="shared" si="13"/>
        <v>158250</v>
      </c>
    </row>
    <row r="104" spans="1:10">
      <c r="A104" s="46" t="s">
        <v>8</v>
      </c>
      <c r="B104" s="47">
        <v>200</v>
      </c>
      <c r="C104" s="53">
        <f>SUM(C105)</f>
        <v>1950</v>
      </c>
      <c r="D104" s="53">
        <f t="shared" ref="D104:J104" si="48">SUM(D105)</f>
        <v>840</v>
      </c>
      <c r="E104" s="53">
        <f t="shared" si="48"/>
        <v>680</v>
      </c>
      <c r="F104" s="53">
        <f t="shared" si="48"/>
        <v>4100</v>
      </c>
      <c r="G104" s="53">
        <f t="shared" si="48"/>
        <v>1800</v>
      </c>
      <c r="H104" s="53">
        <f t="shared" si="48"/>
        <v>4000</v>
      </c>
      <c r="I104" s="53">
        <f t="shared" si="48"/>
        <v>0</v>
      </c>
      <c r="J104" s="53">
        <f t="shared" si="48"/>
        <v>13370</v>
      </c>
    </row>
    <row r="105" spans="1:10">
      <c r="A105" s="49" t="s">
        <v>44</v>
      </c>
      <c r="B105" s="43" t="s">
        <v>24</v>
      </c>
      <c r="C105" s="50">
        <v>1950</v>
      </c>
      <c r="D105" s="50">
        <v>840</v>
      </c>
      <c r="E105" s="50">
        <v>680</v>
      </c>
      <c r="F105" s="50">
        <v>4100</v>
      </c>
      <c r="G105" s="50">
        <v>1800</v>
      </c>
      <c r="H105" s="50">
        <v>4000</v>
      </c>
      <c r="I105" s="44"/>
      <c r="J105" s="51">
        <f t="shared" ref="J105" si="49">SUM(C105:I105)</f>
        <v>13370</v>
      </c>
    </row>
    <row r="106" spans="1:10">
      <c r="A106" s="46" t="s">
        <v>18</v>
      </c>
      <c r="B106" s="47" t="s">
        <v>19</v>
      </c>
      <c r="C106" s="48">
        <f>C107+C108+C109</f>
        <v>5810</v>
      </c>
      <c r="D106" s="48">
        <f t="shared" ref="D106:I106" si="50">D107+D108+D109</f>
        <v>2960</v>
      </c>
      <c r="E106" s="48">
        <f t="shared" si="50"/>
        <v>2470</v>
      </c>
      <c r="F106" s="48">
        <f t="shared" si="50"/>
        <v>8810</v>
      </c>
      <c r="G106" s="48">
        <f t="shared" si="50"/>
        <v>7350</v>
      </c>
      <c r="H106" s="48">
        <f t="shared" si="50"/>
        <v>7000</v>
      </c>
      <c r="I106" s="48">
        <f t="shared" si="50"/>
        <v>0</v>
      </c>
      <c r="J106" s="52">
        <f t="shared" si="13"/>
        <v>34400</v>
      </c>
    </row>
    <row r="107" spans="1:10">
      <c r="A107" s="49" t="s">
        <v>16</v>
      </c>
      <c r="B107" s="43" t="s">
        <v>20</v>
      </c>
      <c r="C107" s="50">
        <v>3500</v>
      </c>
      <c r="D107" s="50">
        <v>1700</v>
      </c>
      <c r="E107" s="50">
        <v>1480</v>
      </c>
      <c r="F107" s="50">
        <v>5300</v>
      </c>
      <c r="G107" s="50">
        <v>4000</v>
      </c>
      <c r="H107" s="50">
        <v>4200</v>
      </c>
      <c r="I107" s="44"/>
      <c r="J107" s="51">
        <f t="shared" si="13"/>
        <v>20180</v>
      </c>
    </row>
    <row r="108" spans="1:10">
      <c r="A108" s="49" t="s">
        <v>23</v>
      </c>
      <c r="B108" s="43" t="s">
        <v>21</v>
      </c>
      <c r="C108" s="50">
        <v>1460</v>
      </c>
      <c r="D108" s="50">
        <v>840</v>
      </c>
      <c r="E108" s="50">
        <v>630</v>
      </c>
      <c r="F108" s="50">
        <v>2250</v>
      </c>
      <c r="G108" s="50">
        <v>2100</v>
      </c>
      <c r="H108" s="50">
        <v>1800</v>
      </c>
      <c r="I108" s="44"/>
      <c r="J108" s="51">
        <f t="shared" si="13"/>
        <v>9080</v>
      </c>
    </row>
    <row r="109" spans="1:10">
      <c r="A109" s="49" t="s">
        <v>17</v>
      </c>
      <c r="B109" s="43" t="s">
        <v>22</v>
      </c>
      <c r="C109" s="50">
        <v>850</v>
      </c>
      <c r="D109" s="50">
        <v>420</v>
      </c>
      <c r="E109" s="50">
        <v>360</v>
      </c>
      <c r="F109" s="50">
        <v>1260</v>
      </c>
      <c r="G109" s="50">
        <v>1250</v>
      </c>
      <c r="H109" s="50">
        <v>1000</v>
      </c>
      <c r="I109" s="44"/>
      <c r="J109" s="51">
        <f t="shared" si="13"/>
        <v>5140</v>
      </c>
    </row>
    <row r="110" spans="1:10">
      <c r="A110" s="39" t="s">
        <v>57</v>
      </c>
      <c r="B110" s="40"/>
      <c r="C110" s="41">
        <f>C102+C104+C106</f>
        <v>34060</v>
      </c>
      <c r="D110" s="41">
        <f t="shared" ref="D110:J110" si="51">D102+D104+D106</f>
        <v>19000</v>
      </c>
      <c r="E110" s="41">
        <f t="shared" si="51"/>
        <v>14750</v>
      </c>
      <c r="F110" s="41">
        <f t="shared" si="51"/>
        <v>53110</v>
      </c>
      <c r="G110" s="41">
        <f t="shared" si="51"/>
        <v>40400</v>
      </c>
      <c r="H110" s="41">
        <f t="shared" si="51"/>
        <v>44700</v>
      </c>
      <c r="I110" s="41">
        <f t="shared" si="51"/>
        <v>0</v>
      </c>
      <c r="J110" s="41">
        <f t="shared" si="51"/>
        <v>206020</v>
      </c>
    </row>
    <row r="111" spans="1:10">
      <c r="A111" s="62"/>
      <c r="B111" s="63"/>
      <c r="C111" s="64"/>
      <c r="D111" s="64"/>
      <c r="E111" s="64"/>
      <c r="F111" s="64"/>
      <c r="G111" s="64"/>
      <c r="H111" s="64"/>
      <c r="I111" s="64"/>
      <c r="J111" s="65"/>
    </row>
    <row r="112" spans="1:10" ht="15.75" thickBot="1">
      <c r="A112" s="66" t="s">
        <v>26</v>
      </c>
      <c r="B112" s="67"/>
      <c r="C112" s="68">
        <f t="shared" ref="C112:J112" si="52">C9+C19</f>
        <v>138000</v>
      </c>
      <c r="D112" s="68">
        <f t="shared" si="52"/>
        <v>138000</v>
      </c>
      <c r="E112" s="68">
        <f t="shared" si="52"/>
        <v>138000</v>
      </c>
      <c r="F112" s="68">
        <f t="shared" si="52"/>
        <v>160000</v>
      </c>
      <c r="G112" s="68">
        <f t="shared" si="52"/>
        <v>143000</v>
      </c>
      <c r="H112" s="68">
        <f t="shared" si="52"/>
        <v>140000</v>
      </c>
      <c r="I112" s="68">
        <f t="shared" si="52"/>
        <v>378700</v>
      </c>
      <c r="J112" s="68">
        <f t="shared" si="52"/>
        <v>1235700</v>
      </c>
    </row>
    <row r="115" spans="7:9" ht="15.75">
      <c r="G115" s="6" t="s">
        <v>82</v>
      </c>
      <c r="H115" s="6"/>
      <c r="I115" s="6"/>
    </row>
    <row r="116" spans="7:9" ht="15.75">
      <c r="G116" s="6"/>
      <c r="H116" s="6" t="s">
        <v>83</v>
      </c>
      <c r="I116" s="6"/>
    </row>
  </sheetData>
  <mergeCells count="2">
    <mergeCell ref="A2:I2"/>
    <mergeCell ref="I1:J1"/>
  </mergeCells>
  <pageMargins left="0.98425196850393704" right="0.11811023622047245" top="0.35433070866141736" bottom="0.35433070866141736" header="0.31496062992125984" footer="0.31496062992125984"/>
  <pageSetup paperSize="9" scale="90" orientation="landscape" horizontalDpi="0" verticalDpi="0" r:id="rId1"/>
  <headerFooter>
    <oddFooter>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2026</vt:lpstr>
    </vt:vector>
  </TitlesOfParts>
  <Company>Municipality Tutrakan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Malcheva</dc:creator>
  <cp:lastModifiedBy>V. Y.</cp:lastModifiedBy>
  <cp:lastPrinted>2026-08-13T08:02:33Z</cp:lastPrinted>
  <dcterms:created xsi:type="dcterms:W3CDTF">2002-02-05T14:45:22Z</dcterms:created>
  <dcterms:modified xsi:type="dcterms:W3CDTF">2026-08-13T08:02:38Z</dcterms:modified>
</cp:coreProperties>
</file>